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1" sheetId="1" r:id="rId1"/>
  </sheets>
  <definedNames>
    <definedName name="_xlnm.Print_Titles" localSheetId="0">Sheet1!$4:$7</definedName>
  </definedNames>
  <calcPr calcId="144525"/>
</workbook>
</file>

<file path=xl/sharedStrings.xml><?xml version="1.0" encoding="utf-8"?>
<sst xmlns="http://schemas.openxmlformats.org/spreadsheetml/2006/main" count="907" uniqueCount="457">
  <si>
    <t>附件</t>
  </si>
  <si>
    <t>2024年中央财政农业相关转移支付直达资金分配及绩效目标表</t>
  </si>
  <si>
    <t>单位：万元</t>
  </si>
  <si>
    <t>合计</t>
  </si>
  <si>
    <t>耕地建设与利用资金</t>
  </si>
  <si>
    <t>农业产业发展资金</t>
  </si>
  <si>
    <t>绩效目标</t>
  </si>
  <si>
    <t>备注</t>
  </si>
  <si>
    <t>总计</t>
  </si>
  <si>
    <t>提前
下达</t>
  </si>
  <si>
    <t>此次
下达</t>
  </si>
  <si>
    <t>专项
小计</t>
  </si>
  <si>
    <t>耕地地力保护补贴</t>
  </si>
  <si>
    <t>高标准农田</t>
  </si>
  <si>
    <t>耕地轮作休耕</t>
  </si>
  <si>
    <t>耕地质量提升</t>
  </si>
  <si>
    <t>渔业发展</t>
  </si>
  <si>
    <t>产出指标</t>
  </si>
  <si>
    <t>效益指标</t>
  </si>
  <si>
    <t>满意度指标</t>
  </si>
  <si>
    <t>化肥减量增效</t>
  </si>
  <si>
    <t>生产障碍耕地治理</t>
  </si>
  <si>
    <t>退化耕地治理</t>
  </si>
  <si>
    <t>第三全国次土壤普查</t>
  </si>
  <si>
    <t>渔业绿色循环发展试点</t>
  </si>
  <si>
    <t>现代渔业装备设施</t>
  </si>
  <si>
    <t>项目
小计</t>
  </si>
  <si>
    <r>
      <rPr>
        <sz val="12"/>
        <rFont val="宋体"/>
        <charset val="0"/>
      </rPr>
      <t>资金纳入</t>
    </r>
    <r>
      <rPr>
        <sz val="12"/>
        <rFont val="Times New Roman"/>
        <charset val="0"/>
      </rPr>
      <t>“</t>
    </r>
    <r>
      <rPr>
        <sz val="12"/>
        <rFont val="宋体"/>
        <charset val="0"/>
      </rPr>
      <t>天府粮仓</t>
    </r>
    <r>
      <rPr>
        <sz val="12"/>
        <rFont val="Times New Roman"/>
        <charset val="0"/>
      </rPr>
      <t>”</t>
    </r>
    <r>
      <rPr>
        <sz val="12"/>
        <rFont val="宋体"/>
        <charset val="0"/>
      </rPr>
      <t>建设筹资管理。</t>
    </r>
  </si>
  <si>
    <t xml:space="preserve">  成都市</t>
  </si>
  <si>
    <t xml:space="preserve">    成都市本级</t>
  </si>
  <si>
    <t>新建高标准农田1.6万亩；耕地轮作种植油菜1.5万亩；开展田间试验≥1个，完成农户施肥调查≥59户；耕地地力保护补贴发放时限为6月30日前。</t>
  </si>
  <si>
    <t>田间道路通达度平原区达到100%，丘陵区≥90%，耕地质量逐步提升，水资源利用率逐步提升；资金使用无重大违规违纪问题。</t>
  </si>
  <si>
    <t>高标准农田建设受益群众满意度≥90%。</t>
  </si>
  <si>
    <t>东部新区实施高标准农田建设、化肥减量增效。</t>
  </si>
  <si>
    <t xml:space="preserve">    金牛区</t>
  </si>
  <si>
    <t>完成5个样点的外业调查采样和内业检测化验。</t>
  </si>
  <si>
    <t>资金使用无重大违规违纪问题。</t>
  </si>
  <si>
    <t/>
  </si>
  <si>
    <t xml:space="preserve">    成华区</t>
  </si>
  <si>
    <t>完成3个样点的外业调查采样和内业检测化验。</t>
  </si>
  <si>
    <t xml:space="preserve">    锦江区</t>
  </si>
  <si>
    <t>完成2个样点的外业调查采样和内业检测化验。</t>
  </si>
  <si>
    <t xml:space="preserve">    青羊区</t>
  </si>
  <si>
    <t xml:space="preserve">    武侯区</t>
  </si>
  <si>
    <t>完成15个样点的外业调查采样和内业检测化验。</t>
  </si>
  <si>
    <t>第三次全国土壤普查含高新区3万元，完成13个样点的外业调查采样和内业检测化验。</t>
  </si>
  <si>
    <t xml:space="preserve">    龙泉驿区</t>
  </si>
  <si>
    <t>新建高标准农田0.6万亩；开展田间试验≥2个，完成农户施肥调查≥23户；完成73个样点的外业调查采样和内业检测化验。</t>
  </si>
  <si>
    <t xml:space="preserve">    青白江区</t>
  </si>
  <si>
    <t>改造提升高标准农田1万亩；耕地轮作种植油菜0.8万亩；开展田间试验≥2个，完成农户施肥调查≥32户；完成62个样点的外业调查采样和内业检测化验。</t>
  </si>
  <si>
    <t xml:space="preserve">    新都区</t>
  </si>
  <si>
    <t>改造提升高标准农田1万亩；耕地轮作种植油菜1万亩；开展田间试验≥2个，完成农户施肥调查≥52户；完成68个样点的外业调查采样和内业检测化验。</t>
  </si>
  <si>
    <t xml:space="preserve">    温江区</t>
  </si>
  <si>
    <t>开展田间试验≥1个，完成农户施肥调查≥5户；完成14个样点的外业调查采样和内业检测化验。</t>
  </si>
  <si>
    <t xml:space="preserve">    金堂县</t>
  </si>
  <si>
    <t>改造提升高标准农田3.5万亩，统筹发展高效节水灌溉0.3万亩；耕地轮作种植油菜2.8万亩；开展田间试验≥4个，完成农户施肥调查≥142户，建设化肥减量增效“三新”集成配套推进县1个；完成231个样点的外业调查采样和内业检测化验。</t>
  </si>
  <si>
    <t xml:space="preserve">    双流区</t>
  </si>
  <si>
    <t>开展田间试验≥2个，完成农户施肥调查≥48户；完成141个样点的外业调查采样和内业检测化验。</t>
  </si>
  <si>
    <t>第三次全国土壤普查含天府新区26万元，完成92个样点的外业调查采样和内业检测化验。</t>
  </si>
  <si>
    <t xml:space="preserve">    郫都区</t>
  </si>
  <si>
    <t>改造提升高标准农田1万亩；开展田间试验≥2个，完成农户施肥调查≥36户；完成32个样点的外业调查采样和内业检测化验。</t>
  </si>
  <si>
    <t xml:space="preserve">    大邑县</t>
  </si>
  <si>
    <t>改造提升高标准农田1.2万亩；耕地轮作种植油菜1万亩；开展田间试验≥2个，完成农户施肥调查≥58户；完成86个样点的外业调查采样和内业检测化验；配备水产品初加工和冷藏保鲜等设施设备≥18台/套。</t>
  </si>
  <si>
    <t>田间道路通达度平原区达到100%，丘陵区≥90%，耕地质量逐步提升，水资源利用率逐步提升；对渔业经济发展的促进作用明显；资金使用无重大违规违纪问题。</t>
  </si>
  <si>
    <t>高标准农田建设受益群众满意度≥90%；现代渔业装备设施服务对象对中央财政补助经费使用情况满意度≥90%。</t>
  </si>
  <si>
    <t xml:space="preserve">    蒲江县</t>
  </si>
  <si>
    <t>开展田间试验≥2个，完成农户施肥调查≥61户；完成150个样点的外业调查采样和内业检测化验。</t>
  </si>
  <si>
    <t xml:space="preserve">    新津区</t>
  </si>
  <si>
    <t>改造提升高标准农田0.5万亩；开展田间试验≥2个，完成农户施肥调查≥26户；完成53个样点的外业调查采样和内业检测化验。</t>
  </si>
  <si>
    <t xml:space="preserve">    都江堰市</t>
  </si>
  <si>
    <t>改造提升高标准农田1.5万亩；耕地轮作种植油菜1.3万亩；开展田间试验≥2个，完成农户施肥调查≥60户；完成76个样点的外业调查采样和内业检测化验。</t>
  </si>
  <si>
    <t xml:space="preserve">    彭州市</t>
  </si>
  <si>
    <t>改造提升高标准农田2.1万亩；耕地轮作种植油菜1.1万亩；开展田间试验≥3个，完成农户施肥调查≥109户；生产障碍耕地治理面积≥1.1万亩；完成179个样点的外业调查采样和内业检测化验。</t>
  </si>
  <si>
    <t>田间道路通达度平原区达到100%，丘陵区≥90%，耕地质量逐步提升，水资源利用率逐步提升；项目区受污染耕地安全利用率≥92%；资金使用无重大违规违纪问题。</t>
  </si>
  <si>
    <t>高标准农田建设受益群众满意度≥90%；生产障碍耕地治理服务对象满意度≥90%。</t>
  </si>
  <si>
    <t xml:space="preserve">    邛崃市</t>
  </si>
  <si>
    <t>改造提升高标准农田0.9万亩；耕地轮作种植油菜1.2万亩；开展田间试验≥3个，完成农户施肥调查≥107户；完成147个样点的外业调查采样和内业检测化验。</t>
  </si>
  <si>
    <t xml:space="preserve">    崇州市</t>
  </si>
  <si>
    <t>耕地轮作种植油菜1.2万亩；开展田间试验≥2个，完成农户施肥调查≥73户；生产障碍耕地治理面积≥1.1万亩。</t>
  </si>
  <si>
    <t>项目区受污染耕地安全利用率≥92%；资金使用无重大违规违纪问题。</t>
  </si>
  <si>
    <t>生产障碍耕地治理服务对象满意度≥90%。</t>
  </si>
  <si>
    <t xml:space="preserve">    简阳市</t>
  </si>
  <si>
    <t>新建高标准农田1.6万亩，统筹发展高效节水灌溉0.2万亩；耕地轮作种植油菜4.2万亩；开展田间试验≥6个，完成农户施肥调查≥156户；完成455个样点的外业调查采样和内业检测化验。</t>
  </si>
  <si>
    <t>第三次全国土壤普查含东部新区37万元，完成152个样点的外业调查采样和内业检测化验。</t>
  </si>
  <si>
    <t xml:space="preserve">  自贡市</t>
  </si>
  <si>
    <t xml:space="preserve">    自贡市本级</t>
  </si>
  <si>
    <t>耕地地力保护补贴发放时限为6月30日前。</t>
  </si>
  <si>
    <t xml:space="preserve">    自流井区</t>
  </si>
  <si>
    <t>开展田间试验≥1个，完成农户施肥调查≥16户；完成29个样点的外业调查采样和内业检测化验。</t>
  </si>
  <si>
    <t xml:space="preserve">    贡井区</t>
  </si>
  <si>
    <t>耕地轮作种植油菜2.1万亩；开展田间试验≥3个，完成农户施肥调查≥63户；完成83个样点的外业调查采样和内业检测化验。</t>
  </si>
  <si>
    <t xml:space="preserve">    大安区</t>
  </si>
  <si>
    <t>耕地轮作种植油菜1.9万亩；开展田间试验≥2个，完成农户施肥调查≥58户；完成97个样点的外业调查采样和内业检测化验。</t>
  </si>
  <si>
    <t xml:space="preserve">    沿滩区</t>
  </si>
  <si>
    <t>耕地轮作种植油菜1.8万亩；开展田间试验≥2个，完成农户施肥调查≥73户；完成108个样点的外业调查采样和内业检测化验。</t>
  </si>
  <si>
    <t xml:space="preserve">  荣县</t>
  </si>
  <si>
    <t>耕地轮作种植油菜3.3万亩；开展田间试验≥5个，完成农户施肥调查≥176户；完成306个样点的外业调查采样和内业检测化验；耕地地力保护补贴发放时限为6月30日前。</t>
  </si>
  <si>
    <t xml:space="preserve">  富顺县</t>
  </si>
  <si>
    <t>新建高标准农田1.7万亩，统筹实施高效节水灌溉0.2万亩；耕地轮作种植油菜3.9万亩；开展田间试验≥6个，完成农户施肥调查≥175户，建设化肥减量增效“三新”集成配套推进县1个；完成248个样点的外业调查采样和内业检测化验；耕地地力保护补贴发放时限为6月30日前。</t>
  </si>
  <si>
    <t xml:space="preserve">  攀枝花市</t>
  </si>
  <si>
    <t xml:space="preserve">    攀枝花市本级</t>
  </si>
  <si>
    <t xml:space="preserve">    东区</t>
  </si>
  <si>
    <t>完成11个样点的外业调查采样和内业检测化验。</t>
  </si>
  <si>
    <t xml:space="preserve">    西区</t>
  </si>
  <si>
    <t>完成17个样点的外业调查采样和内业检测化验。</t>
  </si>
  <si>
    <t xml:space="preserve">    仁和区</t>
  </si>
  <si>
    <t>开展田间试验≥2个，完成农户施肥调查≥56户；完成199个样点的外业调查采样和内业检测化验。</t>
  </si>
  <si>
    <t xml:space="preserve">  米易县</t>
  </si>
  <si>
    <t>开展田间试验≥2个，完成农户施肥调查≥60户，建设化肥减量增效“三新”集成配套推进县1个；完成207个样点的外业调查采样和内业检测化验；耕地地力保护补贴发放时限为6月30日前。</t>
  </si>
  <si>
    <t xml:space="preserve">  盐边县</t>
  </si>
  <si>
    <t>开展田间试验≥2个，完成农户施肥调查≥68户；生产障碍耕地治理面积≥1.65万亩；完成260个样点的外业调查采样和内业检测化验；耕地地力保护补贴发放时限为6月30日前。</t>
  </si>
  <si>
    <t xml:space="preserve">  泸州市</t>
  </si>
  <si>
    <t xml:space="preserve">    泸州市本级</t>
  </si>
  <si>
    <t xml:space="preserve">    江阳区</t>
  </si>
  <si>
    <t>耕地轮作种植油菜1万亩；开展田间试验≥3个，完成农户施肥调查≥77户；完成109个样点的外业调查采样和内业检测化验。</t>
  </si>
  <si>
    <t xml:space="preserve">    纳溪区</t>
  </si>
  <si>
    <t>改造提升高标准农田1.3万亩，统筹发展高效节水灌溉0.2万亩；耕地轮作种植油菜1.2万亩；开展田间试验≥4个，完成农户施肥调查≥113户；完成148个样点的外业调查采样和内业检测化验。</t>
  </si>
  <si>
    <t xml:space="preserve">    龙马潭区</t>
  </si>
  <si>
    <t>改造提升高标准农田0.6万亩，统筹发展高效节水灌溉0.1万亩；开展田间试验≥2个，完成农户施肥调查≥25户；完成46个样点的外业调查采样和内业检测化验。</t>
  </si>
  <si>
    <t xml:space="preserve">  泸县</t>
  </si>
  <si>
    <t>新建高标准农田3万亩，改造提升高标准农田4.8万亩，统筹发展发展节水灌溉0.8万亩；耕地轮作种植油菜3.3万亩；开展田间试验≥4个，完成农户施肥调查≥168户；生产障碍耕地治理面积≥1.2万亩；完成254个样点的外业调查采样和内业检测化验；耕地地力保护补贴发放时限为6月30日前。</t>
  </si>
  <si>
    <t xml:space="preserve">  合江县</t>
  </si>
  <si>
    <t>改造提升高标准农田4.6万亩，统筹发展发展节水灌溉0.5万亩；耕地轮作种植油菜1.4万亩；开展田间试验≥5个，完成农户施肥调查≥166户；完成282个样点的外业调查采样和内业检测化验；耕地地力保护补贴发放时限为6月30日前。</t>
  </si>
  <si>
    <t xml:space="preserve">  叙永县</t>
  </si>
  <si>
    <t>改造提升高标准农田3.8万亩，统筹发展发展节水灌溉0.4万亩；耕地轮作种植油菜1.2万亩；开展田间试验≥5个，完成农户施肥调查≥147户，建设化肥减量增效“三新”集成配套推进县1个；完成312个样点的外业调查采样和内业检测化验；耕地地力保护补贴发放时限为6月30日前。</t>
  </si>
  <si>
    <t xml:space="preserve">  古蔺县</t>
  </si>
  <si>
    <t>新建高标准农田3.2万亩，改造提升高标准农田1.7万亩，统筹发展发展节水灌溉0.5万亩；耕地轮作种植油菜2.8万亩；开展田间试验≥4个，完成农户施肥调查≥147户；生产障碍耕地治理面积≥1万亩；耕地地力保护补贴发放时限为6月30日前。</t>
  </si>
  <si>
    <t xml:space="preserve">  德阳市</t>
  </si>
  <si>
    <t xml:space="preserve">    德阳市本级</t>
  </si>
  <si>
    <t xml:space="preserve">    旌阳区</t>
  </si>
  <si>
    <t>改造提升高标准农田1.6万亩，统筹实施发展节水灌溉0.1万亩；耕地轮作种植油菜2.2万亩；开展田间试验≥3个，完成农户施肥调查≥82户；完成108个样点的外业调查采样和内业检测化验。</t>
  </si>
  <si>
    <t xml:space="preserve">    罗江区</t>
  </si>
  <si>
    <t>改造提升高标准农田2.5万亩，统筹实施发展节水灌溉0.2万亩；耕地轮作种植油菜3.1万亩；开展田间试验≥2个，完成农户施肥调查≥60户；生产障碍耕地治理面积≥1.6万亩；完成83个样点的外业调查采样和内业检测化验。</t>
  </si>
  <si>
    <t xml:space="preserve">  中江县</t>
  </si>
  <si>
    <t>新建高标准农田2.2万亩，统筹实施发展节水灌溉0.2万亩；耕地轮作种植油菜8万亩；开展田间试验≥9个，完成农户施肥调查≥287户，建设化肥减量增效“三新”集成配套推进县1个；完成300个样点的外业调查采样和内业检测化验；耕地地力保护补贴发放时限为6月30日前。</t>
  </si>
  <si>
    <t xml:space="preserve">  广汉市</t>
  </si>
  <si>
    <t>改造提升高标准农田0.6万亩；耕地轮作种植油菜2.1万亩；开展田间试验≥3个，完成农户施肥调查≥96户；完成83个样点的外业调查采样和内业检测化验；耕地地力保护补贴发放时限为6月30日前。</t>
  </si>
  <si>
    <t xml:space="preserve">  什邡市</t>
  </si>
  <si>
    <t>改造提升高标准农田1万亩；耕地轮作种植油菜0.8万亩；开展田间试验≥2个，完成农户施肥调查≥68户；完成53个样点的外业调查采样和内业检测化验；配备水产品初加工和冷藏保鲜等设施设备≥14台/套；耕地地力保护补贴发放时限为6月30日前。</t>
  </si>
  <si>
    <t xml:space="preserve">  绵竹市</t>
  </si>
  <si>
    <t>耕地轮作种植油菜1.5万亩；开展田间试验≥3个，完成农户施肥调查≥86户；完成105个样点的外业调查采样和内业检测化验；配备水产品初加工和冷藏保鲜等设施设备≥14台/套；耕地地力保护补贴发放时限为6月30日前。</t>
  </si>
  <si>
    <t>对渔业经济发展的促进作用明显；资金使用无重大违规违纪问题。</t>
  </si>
  <si>
    <t>现代渔业装备设施服务对象对中央财政补助经费使用情况满意度≥90%。</t>
  </si>
  <si>
    <t xml:space="preserve">  绵阳市</t>
  </si>
  <si>
    <t xml:space="preserve">    绵阳市本级</t>
  </si>
  <si>
    <t xml:space="preserve">    涪城区</t>
  </si>
  <si>
    <t>耕地轮作种植油菜1.4万亩；开展田间试验≥2个，完成农户施肥调查≥48户；完成66个样点的外业调查采样和内业检测化验。</t>
  </si>
  <si>
    <t xml:space="preserve">    游仙区</t>
  </si>
  <si>
    <t>新建高标准农田2.4万亩，统筹实施发展节水灌溉0.2万亩；耕地轮作种植油菜3.5万亩；开展田间试验≥3个，完成农户施肥调查≥89户；完成152个样点的外业调查采样和内业检测化验。</t>
  </si>
  <si>
    <t xml:space="preserve">    安州区</t>
  </si>
  <si>
    <t>改造提升高标准农田1万亩，统筹实施发展节水灌溉0.1万亩；耕地轮作种植油菜3.8万亩；开展田间试验≥3个，完成农户施肥调查≥89户；生产障碍耕地治理面积≥1.1万亩；完成134个样点的外业调查采样和内业检测化验。</t>
  </si>
  <si>
    <t xml:space="preserve">  三台县</t>
  </si>
  <si>
    <t>新建高标准农田3万亩，改造提升高标准农田4万亩，统筹发展节水灌溉0.6万亩；耕地轮作种植油菜9.4万亩；开展田间试验≥6个，完成农户施肥调查≥265户；生产障碍耕地治理面积≥1.1万亩；完成414个样点的外业调查采样和内业检测化验；耕地地力保护补贴发放时限为6月30日前。</t>
  </si>
  <si>
    <t xml:space="preserve">  盐亭县</t>
  </si>
  <si>
    <t>新建高标准农田1.2万亩，改造提升高标准农田3.8万亩，统筹发展节水灌溉0.4万亩；耕地轮作种植油菜3.5万亩；开展田间试验≥4个，完成农户施肥调查≥119户；完成242个样点的外业调查采样和内业检测化验；配备水产品初加工和冷藏保鲜等设施设备≥14台/套；耕地地力保护补贴发放时限为6月30日前。</t>
  </si>
  <si>
    <t xml:space="preserve">  梓潼县</t>
  </si>
  <si>
    <t>改造提升高标准农田3.5万亩，统筹发展节水灌溉0.4万亩；耕地轮作种植油菜3.8万亩；开展田间试验≥4个，完成农户施肥调查≥121户，建设化肥减量增效“三新”集成配套推进县1个；完成199个样点的外业调查采样和内业检测化验；耕地地力保护补贴发放时限为6月30日前。</t>
  </si>
  <si>
    <t xml:space="preserve">  北川县</t>
  </si>
  <si>
    <t>耕地轮作种植油菜1.2万亩；开展田间试验≥2个，完成农户施肥调查≥51户；完成134个样点的外业调查采样和内业检测化验；耕地地力保护补贴发放时限为6月30日前。</t>
  </si>
  <si>
    <t xml:space="preserve">  平武县</t>
  </si>
  <si>
    <t>改造提升高标准农田1万亩，统筹发展节水灌溉0.1万亩；耕地轮作种植油菜1.1万亩；开展田间试验≥2个，完成农户施肥调查≥65户；完成158个样点的外业调查采样和内业检测化验；耕地地力保护补贴发放时限为6月30日前。</t>
  </si>
  <si>
    <t xml:space="preserve">  江油市</t>
  </si>
  <si>
    <t>改造提升高标准农田2.6万亩，统筹发展节水灌溉0.3万亩；耕地轮作种植油菜4.4万亩；开展田间试验≥4个，完成农户施肥调查≥122户；完成253个样点的外业调查采样和内业检测化验；配备水产品初加工和冷藏保鲜等设施设备≥14台/套；耕地地力保护补贴发放时限为6月30日前。</t>
  </si>
  <si>
    <t xml:space="preserve">  广元市</t>
  </si>
  <si>
    <t xml:space="preserve">    广元市本级</t>
  </si>
  <si>
    <t xml:space="preserve">    利州区</t>
  </si>
  <si>
    <t>改造提升高标准农田0.9万亩，统筹发展节水灌溉0.1万亩；耕地轮作种植油菜1万亩；开展田间试验≥1个，完成农户施肥调查≥48户，建设化肥减量增效“三新”集成配套推进县1个；完成95个样点的外业调查采样和内业检测化验。</t>
  </si>
  <si>
    <t xml:space="preserve">    昭化区  </t>
  </si>
  <si>
    <t>改造提升高标准农田1.1万亩，统筹发展节水灌溉0.1万亩；耕地轮作种植油菜2.5万亩；开展田间试验≥3个，完成农户施肥调查≥72户；完成155个样点的外业调查采样和内业检测化验。</t>
  </si>
  <si>
    <t xml:space="preserve">    朝天区</t>
  </si>
  <si>
    <t>改造提升高标准农田1.1万亩，统筹发展节水灌溉0.1万亩；耕地轮作种植油菜1.4万亩；开展田间试验≥2个，完成农户施肥调查≥78户；完成126个样点的外业调查采样和内业检测化验。</t>
  </si>
  <si>
    <t xml:space="preserve">  旺苍县</t>
  </si>
  <si>
    <t>改造提升高标准农田1.3万亩，统筹发展节水灌溉0.2万亩；耕地轮作种植油菜1.9万亩；开展田间试验≥6个，完成农户施肥调查≥112户；生产障碍耕地治理面积≥1.35万亩；完成216个样点的外业调查采样和内业检测化验；耕地地力保护补贴发放时限为6月30日前。</t>
  </si>
  <si>
    <t xml:space="preserve">  青川县</t>
  </si>
  <si>
    <t>耕地轮作种植油菜2.2万亩；开展田间试验≥3个，完成农户施肥调查≥90户；生产障碍耕地治理面积≥1万亩；完成131个样点的外业调查采样和内业检测化验；耕地地力保护补贴发放时限为6月30日前。</t>
  </si>
  <si>
    <t xml:space="preserve">  剑阁县</t>
  </si>
  <si>
    <t>新建高标准农田0.5万亩，改造提升高标准农田0.4万亩，统筹发展节水灌溉0.2万亩；耕地轮作种植油菜6.7万亩；开展田间试验≥8个，完成农户施肥调查≥196户；完成384个样点的外业调查采样和内业检测化验；耕地地力保护补贴发放时限为6月30日前。</t>
  </si>
  <si>
    <t xml:space="preserve">  苍溪县</t>
  </si>
  <si>
    <t>新建高标准农田0.5万亩，改造提升高标准农田2.5万亩，统筹发展节水灌溉0.3万亩；耕地轮作种植油菜5万亩；开展田间试验≥5个，完成农户施肥调查≥187户；完成345个样点的外业调查采样和内业检测化验；耕地地力保护补贴发放时限为6月30日前。</t>
  </si>
  <si>
    <t xml:space="preserve">  遂宁市</t>
  </si>
  <si>
    <t xml:space="preserve">    遂宁市本级</t>
  </si>
  <si>
    <t xml:space="preserve">    船山区</t>
  </si>
  <si>
    <t>耕地轮作种植油菜1.1万亩；开展田间试验≥2个，完成农户施肥调查≥61户；完成87个样点的外业调查采样和内业检测化验。</t>
  </si>
  <si>
    <t xml:space="preserve">    安居区</t>
  </si>
  <si>
    <t>改造提升高标准农田2.6万亩，统筹发展节水灌溉0.1万亩；耕地轮作种植油菜3.2万亩；开展田间试验≥4个，完成农户施肥调查≥146户；完成223个样点的外业调查采样和内业检测化验。</t>
  </si>
  <si>
    <t xml:space="preserve">  蓬溪县</t>
  </si>
  <si>
    <t>改造提升高标准农田1.7万亩，统筹发展节水灌溉0.2万亩；耕地轮作种植油菜1.9万亩；开展田间试验≥4个，完成农户施肥调查≥123户；完成182个样点的外业调查采样和内业检测化验；耕地地力保护补贴发放时限为6月30日前。</t>
  </si>
  <si>
    <t xml:space="preserve">  射洪市</t>
  </si>
  <si>
    <t>改造提升高标准农田2.8万亩，统筹发展节水灌溉0.1万亩；耕地轮作种植油菜3.9万亩；开展田间试验≥4个，完成农户施肥调查≥142户，建设化肥减量增效“三新”集成配套推进县1个；耕地地力保护补贴发放时限为6月30日前。</t>
  </si>
  <si>
    <t xml:space="preserve">  大英县</t>
  </si>
  <si>
    <t>改造提升高标准农田2.8万亩，统筹发展节水灌溉0.1万亩；耕地轮作种植油菜2.4万亩；开展田间试验≥3个，完成农户施肥调查≥79户；完成129个样点的外业调查采样和内业检测化验；耕地地力保护补贴发放时限为6月30日前。</t>
  </si>
  <si>
    <t xml:space="preserve">  内江市</t>
  </si>
  <si>
    <t xml:space="preserve">    内江市本级</t>
  </si>
  <si>
    <t xml:space="preserve">    内江市中区</t>
  </si>
  <si>
    <t>新建高标准农田0.6万亩，改造提升高标准农田1.5万亩，统筹发展节水灌溉0.1万亩；耕地轮作种植油菜1.2万亩；开展田间试验≥2个，完成农户施肥调查≥55户；完成82个样点的外业调查采样和内业检测化验。</t>
  </si>
  <si>
    <t xml:space="preserve">    东兴区</t>
  </si>
  <si>
    <t>改造提升高标准农田1.5万亩，统筹发展节水灌溉0.1万亩；耕地轮作种植油菜3.2万亩；开展田间试验≥4个，完成农户施肥调查≥161户；完成233个样点的外业调查采样和内业检测化验。</t>
  </si>
  <si>
    <t xml:space="preserve">  威远县</t>
  </si>
  <si>
    <t>新建高标准农田1.2万亩，统筹发展节水灌溉0.2万亩；耕地轮作种植油菜3.7万亩；开展田间试验≥4个，完成农户施肥调查≥155户；完成210个样点的外业调查采样和内业检测化验；耕地地力保护补贴发放时限为6月30日前。</t>
  </si>
  <si>
    <t xml:space="preserve">  资中县</t>
  </si>
  <si>
    <t>新建高标准农田2万亩，统筹发展节水灌溉0.2万亩；耕地轮作种植油菜3.7万亩；开展田间试验≥6个，完成农户施肥调查≥233户；完成388个样点的外业调查采样和内业检测化验；耕地地力保护补贴发放时限为6月30日前。</t>
  </si>
  <si>
    <t xml:space="preserve">  隆昌市</t>
  </si>
  <si>
    <t>新建高标准农田1万亩，统筹发展节水灌溉0.1万亩；耕地轮作种植油菜2.5万亩；开展田间试验≥3个，完成农户施肥调查≥105户，建设化肥减量增效“三新”集成配套推进县1个；生产障碍耕地治理面积≥1.1万亩；完成144个样点的外业调查采样和内业检测化验；实施渔业绿色循环发展试点1个；耕地地力保护补贴发放时限为6月30日前。</t>
  </si>
  <si>
    <t>田间道路通达度平原区达到100%，丘陵区≥90%，耕地质量逐步提升，水资源利用率逐步提升；项目区受污染耕地安全利用率≥92%；对渔业经济发展的促进作用明显；资金使用无重大违规违纪问题。</t>
  </si>
  <si>
    <t>高标准农田建设受益群众满意度≥90%；生产障碍耕地治理服务对象满意度≥90%；渔业绿色循环发展试点服务对象对中央财政补助经费使用情况的满意度 ≥90%。</t>
  </si>
  <si>
    <t xml:space="preserve">  乐山市</t>
  </si>
  <si>
    <t xml:space="preserve">    乐山市本级</t>
  </si>
  <si>
    <t xml:space="preserve">    乐山市中区</t>
  </si>
  <si>
    <t>耕地轮作种植油菜1.1万亩；开展田间试验≥2个，完成农户施肥调查≥44户；完成86个样点的外业调查采样和内业检测化验。</t>
  </si>
  <si>
    <t xml:space="preserve">    沙湾区</t>
  </si>
  <si>
    <t>开展田间试验≥2个，完成农户施肥调查≥22户；完成66个样点的外业调查采样和内业检测化验。</t>
  </si>
  <si>
    <t xml:space="preserve">    五通桥区</t>
  </si>
  <si>
    <t>开展田间试验≥1个，完成农户施肥调查≥33户；完成69个样点的外业调查采样和内业检测化验。</t>
  </si>
  <si>
    <t xml:space="preserve">    金口河区</t>
  </si>
  <si>
    <t>开展田间试验≥1个，完成农户施肥调查≥11户；完成37个样点的外业调查采样和内业检测化验。</t>
  </si>
  <si>
    <t xml:space="preserve">  犍为县</t>
  </si>
  <si>
    <t>改造提升高标准农田2万亩，统筹发展节水灌溉0.2万亩；耕地轮作种植油菜1.1万亩；开展田间试验≥4个，完成农户施肥调查≥115户；生产障碍耕地治理面积≥1.1万亩；完成190个样点的外业调查采样和内业检测化验；耕地地力保护补贴发放时限为6月30日前。</t>
  </si>
  <si>
    <t xml:space="preserve">  井研县</t>
  </si>
  <si>
    <t>改造提升高标准农田1.1万亩，统筹发展节水灌溉0.1万亩；耕地轮作种植油菜1.2万亩；开展田间试验≥3个，完成农户施肥调查≥91户；完成152个样点的外业调查采样和内业检测化验；耕地地力保护补贴发放时限为6月30日前。</t>
  </si>
  <si>
    <t xml:space="preserve">  夹江县</t>
  </si>
  <si>
    <t>改造提升高标准农田2万亩，统筹发展节水灌溉0.1万亩；耕地轮作种植油菜1.4万亩；开展田间试验≥2个，完成农户施肥调查≥75户，建设化肥减量增效“三新”集成配套推进县1个；完成95个样点的外业调查采样和内业检测化验；耕地地力保护补贴发放时限为6月30日前。</t>
  </si>
  <si>
    <t xml:space="preserve">  沐川县</t>
  </si>
  <si>
    <t>耕地轮作种植油菜1万亩；开展田间试验≥3个，完成农户施肥调查≥76户；完成88个样点的外业调查采样和内业检测化验；耕地地力保护补贴发放时限为6月30日前。</t>
  </si>
  <si>
    <t xml:space="preserve">  峨边县</t>
  </si>
  <si>
    <t>开展田间试验≥2个，完成农户施肥调查≥27户；完成59个样点的外业调查采样和内业检测化验；耕地地力保护补贴发放时限为6月30日前。</t>
  </si>
  <si>
    <t xml:space="preserve">  马边县</t>
  </si>
  <si>
    <t>耕地轮作种植油菜0.7万亩；开展田间试验≥4个，完成农户施肥调查≥64户；完成113个样点的外业调查采样和内业检测化验；耕地地力保护补贴发放时限为6月30日前。</t>
  </si>
  <si>
    <t xml:space="preserve">  峨眉山市</t>
  </si>
  <si>
    <t>改造提升高标准农田0.5万亩，统筹发展节水灌溉0.1万亩；耕地轮作种植油菜1.4万亩；开展田间试验≥2个，完成农户施肥调查≥75户；完成97个样点的外业调查采样和内业检测化验；耕地地力保护补贴发放时限为6月30日前。</t>
  </si>
  <si>
    <t xml:space="preserve">  南充市</t>
  </si>
  <si>
    <t xml:space="preserve">    南充市本级</t>
  </si>
  <si>
    <t xml:space="preserve">    顺庆区</t>
  </si>
  <si>
    <t>耕地轮作种植油菜1.1万亩；开展田间试验≥2个，完成农户施肥调查≥67户；完成98个样点的外业调查采样和内业检测化验。</t>
  </si>
  <si>
    <t xml:space="preserve">    高坪区</t>
  </si>
  <si>
    <t>改造提升高标准农田0.6万亩，统筹发展节水灌溉0.1万亩；耕地轮作种植油菜1.7万亩；开展田间试验≥3个，完成农户施肥调查≥107户；完成156个样点的外业调查采样和内业检测化验。</t>
  </si>
  <si>
    <t xml:space="preserve">    嘉陵区</t>
  </si>
  <si>
    <t>改造提升高标准农田0.6万亩，统筹发展节水灌溉0.1万亩；耕地轮作种植油菜2.4万亩；开展田间试验≥4个，完成农户施肥调查≥154户；完成212个样点的外业调查采样和内业检测化验。</t>
  </si>
  <si>
    <t xml:space="preserve">  南部县</t>
  </si>
  <si>
    <t>改造提升高标准农田1.5万亩，统筹发展节水灌溉0.2万亩；耕地轮作种植油菜4.5万亩；开展田间试验≥7个，完成农户施肥调查≥225户，建设化肥减量增效“三新”集成配套推进县1个；完成350个样点的外业调查采样和内业检测化验；耕地地力保护补贴发放时限为6月30日前。</t>
  </si>
  <si>
    <t xml:space="preserve">  营山县</t>
  </si>
  <si>
    <t>改造提升高标准农田0.6万亩，统筹发展节水灌溉0.1万亩；耕地轮作种植油菜3.8万亩；开展田间试验≥4个，完成农户施肥调查≥162户；完成258个样点的外业调查采样和内业检测化验；配备水产品初加工和冷藏保鲜等设施设备≥14台/套；耕地地力保护补贴发放时限为6月30日前。</t>
  </si>
  <si>
    <t xml:space="preserve">  蓬安县</t>
  </si>
  <si>
    <t>改造提升高标准农田2.6万亩，统筹发展节水灌溉0.4万亩；耕地轮作种植油菜3.4万亩；开展田间试验≥4个，完成农户施肥调查≥142户；完成228个样点的外业调查采样和内业检测化验；耕地地力保护补贴发放时限为6月30日前。</t>
  </si>
  <si>
    <t xml:space="preserve">  仪陇县</t>
  </si>
  <si>
    <t>新建高标准农田1.5万亩，改造提升高标准农田1万亩，统筹发展节水灌溉0.3万亩；耕地轮作种植油菜4.8万亩；开展田间试验≥4个，完成农户施肥调查≥165户；完成294个样点的外业调查采样和内业检测化验；耕地地力保护补贴发放时限为6月30日前。</t>
  </si>
  <si>
    <t xml:space="preserve">  西充县</t>
  </si>
  <si>
    <t>改造提升高标准农田2.2万亩，统筹实施节水灌溉0.3万亩；耕地轮作种植油菜2.9万亩；开展田间试验≥4个，完成农户施肥调查≥134户；完成161个样点的外业调查采样和内业检测化验；耕地地力保护补贴发放时限为6月30日前。</t>
  </si>
  <si>
    <t xml:space="preserve">  阆中市</t>
  </si>
  <si>
    <t>改造提升高标准农田1万亩，统筹发展节水灌溉0.2万亩；耕地轮作种植油菜3.9万亩；开展田间试验≥5个，完成农户施肥调查≥177户；完成305个样点的外业调查采样和内业检测化验；耕地地力保护补贴发放时限为6月30日前。</t>
  </si>
  <si>
    <t xml:space="preserve">  眉山市</t>
  </si>
  <si>
    <t xml:space="preserve">    眉山市本级</t>
  </si>
  <si>
    <t xml:space="preserve">    东坡区</t>
  </si>
  <si>
    <t>改造提升高标准农田3.6万亩，统筹发展节水灌溉0.1万亩；耕地轮作种植油菜3.5万亩；开展田间试验≥4个，完成农户施肥调查≥141户。</t>
  </si>
  <si>
    <t xml:space="preserve">    彭山区</t>
  </si>
  <si>
    <t>新建高标准农田0.4万亩，改造提升高标准农田1万亩；耕地轮作种植油菜1万亩；开展田间试验≥2个，完成农户施肥调查≥40户；完成82个样点的外业调查采样和内业检测化验。</t>
  </si>
  <si>
    <t xml:space="preserve">  仁寿县</t>
  </si>
  <si>
    <t>改造提升高标准农田2.9万亩，统筹发展节水灌溉0.2万亩；耕地轮作种植油菜4.9万亩；开展田间试验≥8个，完成农户施肥调查≥258户，建设化肥减量增效“三新”集成配套推进县1个；完成434个样点的外业调查采样和内业检测化验；耕地地力保护补贴发放时限为6月30日前。</t>
  </si>
  <si>
    <t xml:space="preserve">  洪雅县</t>
  </si>
  <si>
    <t>改造提升高标准农田0.6万亩；耕地轮作种植油菜1.3万亩；开展田间试验≥2个，完成农户施肥调查≥66户；完成96个样点的外业调查采样和内业检测化验；耕地地力保护补贴发放时限为6月30日前。</t>
  </si>
  <si>
    <t xml:space="preserve">  丹棱县</t>
  </si>
  <si>
    <t>耕地轮作种植油菜1万亩；开展田间试验≥2个，完成农户施肥调查≥41户；完成79个样点的外业调查采样和内业检测化验；耕地地力保护补贴发放时限为6月30日前。</t>
  </si>
  <si>
    <t xml:space="preserve">  青神县</t>
  </si>
  <si>
    <t>改造提升高标准农田0.9万亩；耕地轮作种植油菜0.8万亩；开展田间试验≥1个，完成农户施肥调查≥32户；完成65个样点的外业调查采样和内业检测化验；耕地地力保护补贴发放时限为6月30日前。</t>
  </si>
  <si>
    <t>高标准农田建设受益群众满意度≥90%；</t>
  </si>
  <si>
    <t xml:space="preserve">  宜宾市</t>
  </si>
  <si>
    <t xml:space="preserve">    宜宾市本级</t>
  </si>
  <si>
    <t xml:space="preserve">    翠屏区</t>
  </si>
  <si>
    <t>新建高标准农田1.9万亩，改造提升高标准农田1.2万亩，统筹发展节水灌溉0.3万亩；耕地轮作种植油菜1.6万亩；开展田间试验≥4个，完成农户施肥调查≥126户，建设化肥减量增效“三新”集成配套推进县1个；完成249个样点的外业调查采样和内业检测化验。</t>
  </si>
  <si>
    <t xml:space="preserve">    南溪区</t>
  </si>
  <si>
    <t>改造提升高标准农田1.2万亩，统筹发展节水灌溉0.2万亩；耕地轮作种植油菜1.1万亩；开展田间试验≥3个，完成农户施肥调查≥86户；完成123个样点的外业调查采样和内业检测化验。</t>
  </si>
  <si>
    <t xml:space="preserve">    叙州区</t>
  </si>
  <si>
    <t>新建高标准农田1.8万亩，改造提升高标准农田3.3万亩，统筹发展节水灌溉0.6万亩；耕地轮作种植油菜3.3万亩；开展田间试验≥5个，完成农户施肥调查≥208户；完成363个样点的外业调查采样和内业检测化验。</t>
  </si>
  <si>
    <t xml:space="preserve">  江安县</t>
  </si>
  <si>
    <t>改造提升高标准农田1.6万亩，统筹发展节水灌溉0.2万亩；耕地轮作种植油菜1.6万亩；开展田间试验≥3个，完成农户施肥调查≥104户；完成144个样点的外业调查采样和内业检测化验；耕地地力保护补贴发放时限为6月30日前。</t>
  </si>
  <si>
    <t xml:space="preserve">  长宁县</t>
  </si>
  <si>
    <t>改造提升高标准农田1.1万亩，统筹发展节水灌溉0.1万亩；耕地轮作种植油菜2万亩；开展田间试验≥2个，完成农户施肥调查≥75户；完成122个样点的外业调查采样和内业检测化验；耕地地力保护补贴发放时限为6月30日前。</t>
  </si>
  <si>
    <t xml:space="preserve">  高县</t>
  </si>
  <si>
    <t>改造提升高标准农田1.4万亩，统筹发展节水灌溉0.2万亩；耕地轮作种植油菜1.3万亩；开展田间试验≥4个，完成农户施肥调查≥113户；完成238个样点的外业调查采样和内业检测化验；耕地地力保护补贴发放时限为6月30日前。</t>
  </si>
  <si>
    <t xml:space="preserve">  珙县</t>
  </si>
  <si>
    <t>耕地轮作种植油菜1.4万亩；开展田间试验≥3个，完成农户施肥调查≥90户；完成151个样点的外业调查采样和内业检测化验；耕地地力保护补贴发放时限为6月30日前。</t>
  </si>
  <si>
    <t xml:space="preserve">  筠连县</t>
  </si>
  <si>
    <t>耕地轮作种植油菜0.7万亩；开展田间试验≥3个，完成农户施肥调查≥92户；生产障碍耕地治理面积≥1.4万亩；完成152个样点的外业调查采样和内业检测化验；耕地地力保护补贴发放时限为6月30日前。</t>
  </si>
  <si>
    <t xml:space="preserve">  兴文县</t>
  </si>
  <si>
    <t>新建高标准农田0.6万亩，改造提升高标准农田2.7万亩，统筹发展节水灌溉0.4万亩；耕地轮作种植油菜0.9万亩；开展田间试验≥3个，完成农户施肥调查≥79户；完成157个样点的外业调查采样和内业检测化验；耕地地力保护补贴发放时限为6月30日前。</t>
  </si>
  <si>
    <t xml:space="preserve">  屏山县</t>
  </si>
  <si>
    <t>改造提升高标准农田0.8万亩，统筹发展节水灌溉0.1万亩；耕地轮作种植油菜1.4万亩；开展田间试验≥3个，完成农户施肥调查≥76户；完成147个样点的外业调查采样和内业检测化验；耕地地力保护补贴发放时限为6月30日前。</t>
  </si>
  <si>
    <t xml:space="preserve">  广安市</t>
  </si>
  <si>
    <t xml:space="preserve">    广安市本级</t>
  </si>
  <si>
    <t xml:space="preserve">    广安区</t>
  </si>
  <si>
    <t>新建高标准农田2.2万亩，改造提升高标准农田0.7万亩，统筹发展节水灌溉0.3万亩；耕地轮作种植油菜2.1万亩；开展田间试验≥3个，完成农户施肥调查≥103户；完成181个样点的外业调查采样和内业检测化验；酸化耕地治理面积8万亩。</t>
  </si>
  <si>
    <t xml:space="preserve">    前锋区</t>
  </si>
  <si>
    <t>改造提升高标准农田1.3万亩，统筹发展节水灌溉0.1万亩；耕地轮作种植油菜0.9万亩；开展田间试验≥2个，完成农户施肥调查≥37户；完成80个样点的外业调查采样和内业检测化验。</t>
  </si>
  <si>
    <t xml:space="preserve">  岳池县</t>
  </si>
  <si>
    <t>改造提升高标准农田3.4万亩，统筹发展节水灌溉0.4万亩；耕地轮作种植油菜3.1万亩；开展田间试验≥5个，完成农户施肥调查≥153户，建设化肥减量增效“三新”集成配套推进县1个；完成273个样点的外业调查采样和内业检测化验；耕地地力保护补贴发放时限为6月30日前。</t>
  </si>
  <si>
    <t xml:space="preserve">  武胜县</t>
  </si>
  <si>
    <t>改造提升高标准农田2.4万亩，统筹发展节水灌溉0.3万亩；耕地轮作种植油菜2.1万亩；开展田间试验≥3个，完成农户施肥调查≥106户；完成185个样点的外业调查采样和内业检测化验；耕地地力保护补贴发放时限为6月30日前。</t>
  </si>
  <si>
    <t xml:space="preserve">  邻水县</t>
  </si>
  <si>
    <t>新建高标准农田1.3万亩，改造提升高标准农田3万亩，统筹发展节水灌溉0.4万亩；耕地轮作种植油菜2.4万亩；开展田间试验≥4个，完成农户施肥调查≥159户；完成298个样点的外业调查采样和内业检测化验；耕地地力保护补贴发放时限为6月30日前。</t>
  </si>
  <si>
    <t xml:space="preserve">  华蓥市</t>
  </si>
  <si>
    <t>改造提升高标准农田0.7万亩，统筹发展节水灌溉0.1万亩；开展田间试验≥2个，完成农户施肥调查≥42户；完成62个样点的外业调查采样和内业检测化验；耕地地力保护补贴发放时限为6月30日前。</t>
  </si>
  <si>
    <t xml:space="preserve">  达州市 </t>
  </si>
  <si>
    <t xml:space="preserve">    达州市本级</t>
  </si>
  <si>
    <t xml:space="preserve">    通川区  </t>
  </si>
  <si>
    <t>新建高标准农田0.6万亩，改造提升高标准农田0.5万亩，统筹发展节水灌溉0.2万亩；耕地轮作种植油菜2万亩；开展田间试验≥3个，完成农户施肥调查≥77户；完成144个样点的外业调查采样和内业检测化验。</t>
  </si>
  <si>
    <t xml:space="preserve">    达川区</t>
  </si>
  <si>
    <t>新建高标准农田3万亩，改造提升高标准农田4.2万亩，统筹发展节水灌溉0.7万亩；耕地轮作种植油菜5万亩；开展田间试验≥6个，完成农户施肥调查≥195户，建设化肥减量增效“三新”集成配套推进县1个；完成374个样点的外业调查采样和内业检测化验。</t>
  </si>
  <si>
    <t xml:space="preserve">  宣汉县</t>
  </si>
  <si>
    <t>新建高标准农田1.3万亩，统筹发展节水灌溉0.2万亩；耕地轮作种植油菜6.7万亩；开展田间试验≥5个，完成农户施肥调查≥222户；完成457个样点的外业调查采样和内业检测化验；配备水产品初加工和冷藏保鲜等设施设备≥14台/套；耕地地力保护补贴发放时限为6月30日前。</t>
  </si>
  <si>
    <t xml:space="preserve">  开江县</t>
  </si>
  <si>
    <t>新建高标准农田1.5万亩，改造提升高标准农田0.5万亩，统筹发展节水灌溉0.2万亩；耕地轮作种植油菜2.7万亩；开展田间试验≥4个，完成农户施肥调查≥111户；完成159个样点的外业调查采样和内业检测化验；实施渔业绿色循环发展试点1个；耕地地力保护补贴发放时限为6月30日前。</t>
  </si>
  <si>
    <t>高标准农田建设受益群众满意度≥90%；渔业绿色循环发展试点服务对象对中央财政补助经费使用情况的满意度 ≥90%。</t>
  </si>
  <si>
    <t xml:space="preserve">  大竹县</t>
  </si>
  <si>
    <t>新建高标准农田1.7万亩，统筹发展节水灌溉0.2万亩；耕地轮作种植油菜3.8万亩；开展田间试验≥5个，完成农户施肥调查≥219户；完成338个样点的外业调查采样和内业检测化验；配备水产品初加工和冷藏保鲜等设施设备≥14台/套；耕地地力保护补贴发放时限为6月30日前。</t>
  </si>
  <si>
    <t xml:space="preserve">  渠县</t>
  </si>
  <si>
    <t>新建高标准农田2.2万亩，统筹发展节水灌溉0.3万亩；耕地轮作种植油菜4.8万亩；开展田间试验≥5个，完成农户施肥调查≥251户；完成345个样点的外业调查采样和内业检测化验；耕地地力保护补贴发放时限为6月30日前。</t>
  </si>
  <si>
    <t xml:space="preserve">  万源市</t>
  </si>
  <si>
    <t>改造提升高标准农田2.6万亩，统筹发展节水灌溉0.3万亩；耕地轮作种植油菜2.8万亩；开展田间试验≥7个，完成农户施肥调查≥141户；完成226个样点的外业调查采样和内业检测化验；耕地地力保护补贴发放时限为6月30日前。</t>
  </si>
  <si>
    <t xml:space="preserve">  雅安市</t>
  </si>
  <si>
    <t xml:space="preserve">    雅安市本级</t>
  </si>
  <si>
    <t xml:space="preserve">    雨城区</t>
  </si>
  <si>
    <t>开展田间试验≥2个，完成农户施肥调查≥51户，建设化肥减量增效“三新”集成配套推进县1个；完成69个样点的外业调查采样和内业检测化验。</t>
  </si>
  <si>
    <t xml:space="preserve">    名山区</t>
  </si>
  <si>
    <t>开展田间试验≥2个，完成农户施肥调查≥55户；完成97个样点的外业调查采样和内业检测化验。</t>
  </si>
  <si>
    <t xml:space="preserve">  荥经县</t>
  </si>
  <si>
    <t>开展田间试验≥1个，完成农户施肥调查≥21户；完成61个样点的外业调查采样和内业检测化验；耕地地力保护补贴发放时限为6月30日前。</t>
  </si>
  <si>
    <t xml:space="preserve">  汉源县</t>
  </si>
  <si>
    <t>开展田间试验≥2个，完成农户施肥调查≥55户；完成212个样点的外业调查采样和内业检测化验；耕地地力保护补贴发放时限为6月30日前。</t>
  </si>
  <si>
    <t xml:space="preserve">  石棉县</t>
  </si>
  <si>
    <t>开展田间试验≥1个，完成农户施肥调查≥22户；完成68个样点的外业调查采样和内业检测化验；耕地地力保护补贴发放时限为6月30日前。</t>
  </si>
  <si>
    <t xml:space="preserve">  天全县</t>
  </si>
  <si>
    <t>开展田间试验≥2个，完成农户施肥调查≥25户；完成65个样点的外业调查采样和内业检测化验；耕地地力保护补贴发放时限为6月30日前。</t>
  </si>
  <si>
    <t xml:space="preserve">  芦山县</t>
  </si>
  <si>
    <t>改造提升高标准农田0.5万亩；开展田间试验≥1个，完成农户施肥调查≥19户；完成35个样点的外业调查采样和内业检测化验；耕地地力保护补贴发放时限为6月30日前。</t>
  </si>
  <si>
    <t xml:space="preserve">  宝兴县</t>
  </si>
  <si>
    <t>开展田间试验≥1个，完成农户施肥调查≥19户；完成43个样点的外业调查采样和内业检测化验；耕地地力保护补贴发放时限为6月30日前。</t>
  </si>
  <si>
    <t xml:space="preserve">  巴中市</t>
  </si>
  <si>
    <t xml:space="preserve">    巴中市本级</t>
  </si>
  <si>
    <t xml:space="preserve">    巴州区</t>
  </si>
  <si>
    <t>改造提升高标准农田0.7万亩；耕地轮作种植油菜2.8万亩；开展田间试验≥4个，完成农户施肥调查≥124户，建设化肥减量增效“三新”集成配套推进县1个；完成218个样点的外业调查采样和内业检测化验。</t>
  </si>
  <si>
    <t xml:space="preserve">    恩阳区</t>
  </si>
  <si>
    <t>新建高标准农田4.5万亩，统筹发展节水灌溉0.5万亩；耕地轮作种植油菜3.2万亩；开展田间试验≥4个，完成农户施肥调查≥134户；完成195个样点的外业调查采样和内业检测化验。</t>
  </si>
  <si>
    <t xml:space="preserve">  通江县</t>
  </si>
  <si>
    <t>改造提升高标准农田2.2万亩，统筹发展节水灌溉0.3万亩；耕地轮作种植油菜4.1万亩；开展田间试验≥7个，完成农户施肥调查≥169户；完成328个样点的外业调查采样和内业检测化验；耕地地力保护补贴发放时限为6月30日前。</t>
  </si>
  <si>
    <t xml:space="preserve">  南江县</t>
  </si>
  <si>
    <t>改造提升高标准农田2万亩，统筹发展节水灌溉0.2万亩；耕地轮作种植油菜4.4万亩；开展田间试验≥5个，完成农户施肥调查≥182户；完成274个样点的外业调查采样和内业检测化验；耕地地力保护补贴发放时限为6月30日前。</t>
  </si>
  <si>
    <t xml:space="preserve">  平昌县</t>
  </si>
  <si>
    <t>耕地轮作种植油菜5.9万亩；开展田间试验≥8个，完成农户施肥调查≥195户；耕地地力保护补贴发放时限为6月30日前。</t>
  </si>
  <si>
    <t xml:space="preserve">  资阳市</t>
  </si>
  <si>
    <t xml:space="preserve">    资阳市本级</t>
  </si>
  <si>
    <t xml:space="preserve">    雁江区</t>
  </si>
  <si>
    <t>新建高标准农田1.8万亩，统筹发展节水灌溉0.2万亩；耕地轮作种植油菜5.9万亩；开展田间试验≥5个，完成农户施肥调查≥256户；完成347个样点的外业调查采样和内业检测化验；配备水产品初加工和冷藏保鲜等设施设备≥14台/套。</t>
  </si>
  <si>
    <t xml:space="preserve">  安岳县</t>
  </si>
  <si>
    <t>改造提升高标准农田2.7万亩，统筹发展节水灌溉0.3万亩；耕地轮作种植油菜7万亩；开展田间试验≥11个，完成农户施肥调查≥333户，建设化肥减量增效“三新”集成配套推进县1个；完成505个样点的外业调查采样和内业检测化验；耕地地力保护补贴发放时限为6月30日前。</t>
  </si>
  <si>
    <t xml:space="preserve">  乐至县</t>
  </si>
  <si>
    <t>改造提升高标准农田1.6万亩，统筹发展节水灌溉0.2万亩；耕地轮作种植油菜5.9万亩；开展田间试验≥4个，完成农户施肥调查≥185户；完成293个样点的外业调查采样和内业检测化验；耕地地力保护补贴发放时限为6月30日前。</t>
  </si>
  <si>
    <t xml:space="preserve">  阿坝州</t>
  </si>
  <si>
    <t xml:space="preserve">    阿坝州本级</t>
  </si>
  <si>
    <t xml:space="preserve">    汶川县</t>
  </si>
  <si>
    <t>开展田间试验≥1个，完成农户施肥调查≥15户；完成63个样点的外业调查采样和内业检测化验。</t>
  </si>
  <si>
    <t xml:space="preserve">    理县</t>
  </si>
  <si>
    <t>开展田间试验≥1个，完成农户施肥调查≥6户；完成56个样点的外业调查采样和内业检测化验。</t>
  </si>
  <si>
    <t xml:space="preserve">    茂县</t>
  </si>
  <si>
    <t>开展田间试验≥1个，完成农户施肥调查≥27户；完成96个样点的外业调查采样和内业检测化验。</t>
  </si>
  <si>
    <t xml:space="preserve">    松潘县</t>
  </si>
  <si>
    <t>开展田间试验≥1个，完成农户施肥调查≥10户；完成116个样点的外业调查采样和内业检测化验。</t>
  </si>
  <si>
    <t xml:space="preserve">    九寨沟县</t>
  </si>
  <si>
    <t>开展田间试验≥1个，完成农户施肥调查≥8户；完成70个样点的外业调查采样和内业检测化验。</t>
  </si>
  <si>
    <t xml:space="preserve">    金川县</t>
  </si>
  <si>
    <t>开展田间试验≥1个，完成农户施肥调查≥13户；完成76个样点的外业调查采样和内业检测化验。</t>
  </si>
  <si>
    <t xml:space="preserve">    小金县</t>
  </si>
  <si>
    <t>新建高标准农田0.5万亩；开展田间试验≥1个，完成农户施肥调查≥17户；完成89个样点的外业调查采样和内业检测化验。</t>
  </si>
  <si>
    <t xml:space="preserve">    黑水县</t>
  </si>
  <si>
    <t>开展田间试验≥1个，完成农户施肥调查≥11户；完成65个样点的外业调查采样和内业检测化验。</t>
  </si>
  <si>
    <t xml:space="preserve">    马尔康市</t>
  </si>
  <si>
    <t>新建高标准农田0.5万亩，统筹发展节水灌溉0.1万亩；开展田间试验≥1个，完成农户施肥调查≥7户；完成83个样点的外业调查采样和内业检测化验。</t>
  </si>
  <si>
    <t xml:space="preserve">    壤塘县</t>
  </si>
  <si>
    <t>新建高标准农田0.2万亩；开展田间试验≥1个，完成农户施肥调查≥3户；完成73个样点的外业调查采样和内业检测化验。</t>
  </si>
  <si>
    <t xml:space="preserve">    阿坝县</t>
  </si>
  <si>
    <t>新建高标准农田1万亩，统筹发展节水灌溉0.1万亩；开展田间试验≥1个，完成农户施肥调查≥9户，建设化肥减量增效“三新”集成配套推进县1个；完成131个样点的外业调查采样和内业检测化验。</t>
  </si>
  <si>
    <t xml:space="preserve">    若尔盖县</t>
  </si>
  <si>
    <t>开展田间试验≥1个，完成农户施肥调查≥5户；完成92个样点的外业调查采样和内业检测化验。</t>
  </si>
  <si>
    <t xml:space="preserve">    红原县</t>
  </si>
  <si>
    <t>开展田间试验≥1个，完成农户施肥调查≥1户；完成75个样点的外业调查采样和内业检测化验。</t>
  </si>
  <si>
    <t xml:space="preserve">  甘孜州</t>
  </si>
  <si>
    <t xml:space="preserve">    甘孜州本级</t>
  </si>
  <si>
    <t xml:space="preserve">    康定市</t>
  </si>
  <si>
    <t>开展田间试验≥1个，完成农户施肥调查≥10户。</t>
  </si>
  <si>
    <t xml:space="preserve">    泸定县</t>
  </si>
  <si>
    <t>开展田间试验≥1个，完成农户施肥调查≥11户；完成50个样点的外业调查采样和内业检测化验。</t>
  </si>
  <si>
    <t xml:space="preserve">    丹巴县</t>
  </si>
  <si>
    <t>开展田间试验≥1个，完成农户施肥调查≥6户；完成60个样点的外业调查采样和内业检测化验。</t>
  </si>
  <si>
    <t xml:space="preserve">    九龙县</t>
  </si>
  <si>
    <t>开展田间试验≥1个，完成农户施肥调查≥9户；完成75个样点的外业调查采样和内业检测化验。</t>
  </si>
  <si>
    <t xml:space="preserve">    雅江县</t>
  </si>
  <si>
    <t>开展田间试验≥1个，完成农户施肥调查≥6户；完成85个样点的外业调查采样和内业检测化验。</t>
  </si>
  <si>
    <t xml:space="preserve">    道孚县</t>
  </si>
  <si>
    <t>开展田间试验≥1个，完成农户施肥调查≥10户；完成89个样点的外业调查采样和内业检测化验。</t>
  </si>
  <si>
    <t xml:space="preserve">    炉霍县</t>
  </si>
  <si>
    <t>开展田间试验≥1个，完成农户施肥调查≥8户；完成67个样点的外业调查采样和内业检测化验。</t>
  </si>
  <si>
    <t xml:space="preserve">    甘孜县</t>
  </si>
  <si>
    <t>开展田间试验≥1个，完成农户施肥调查≥18户；完成108个样点的外业调查采样和内业检测化验。</t>
  </si>
  <si>
    <t xml:space="preserve">    新龙县</t>
  </si>
  <si>
    <t>新建高标准农田0.2万亩；开展田间试验≥1个，完成农户施肥调查≥6户；完成91个样点的外业调查采样和内业检测化验。</t>
  </si>
  <si>
    <t xml:space="preserve">    德格县</t>
  </si>
  <si>
    <t>新建高标准农田0.3万亩；开展田间试验≥1个，完成农户施肥调查≥6户；完成118个样点的外业调查采样和内业检测化验。</t>
  </si>
  <si>
    <t xml:space="preserve">    白玉县</t>
  </si>
  <si>
    <t>开展田间试验≥1个，完成农户施肥调查≥6户；完成108个样点的外业调查采样和内业检测化验。</t>
  </si>
  <si>
    <t xml:space="preserve">    石渠县</t>
  </si>
  <si>
    <t>开展田间试验≥1个，完成农户施肥调查≥4户；完成185个样点的外业调查采样和内业检测化验。</t>
  </si>
  <si>
    <t xml:space="preserve">    色达县</t>
  </si>
  <si>
    <t>开展田间试验≥1个，完成农户施肥调查≥1户；完成92个样点的外业调查采样和内业检测化验。</t>
  </si>
  <si>
    <t xml:space="preserve">    理塘县</t>
  </si>
  <si>
    <t>开展田间试验≥1个，完成农户施肥调查≥7户；完成125个样点的外业调查采样和内业检测化验。</t>
  </si>
  <si>
    <t xml:space="preserve">    巴塘县</t>
  </si>
  <si>
    <t>开展田间试验≥1个，完成农户施肥调查≥7户，建设化肥减量增效“三新”集成配套推进县1个；完成101个样点的外业调查采样和内业检测化验。</t>
  </si>
  <si>
    <t xml:space="preserve">    乡城县</t>
  </si>
  <si>
    <t>开展田间试验≥1个，完成农户施肥调查≥8户；完成53个样点的外业调查采样和内业检测化验。</t>
  </si>
  <si>
    <t xml:space="preserve">    稻城县</t>
  </si>
  <si>
    <t>新建高标准农田0.1万亩；开展田间试验≥1个，完成农户施肥调查≥5户；完成67个样点的外业调查采样和内业检测化验。</t>
  </si>
  <si>
    <t xml:space="preserve">    得荣县</t>
  </si>
  <si>
    <t>开展田间试验≥1个，完成农户施肥调查≥7户；完成44个样点的外业调查采样和内业检测化验。</t>
  </si>
  <si>
    <t xml:space="preserve">  凉山州</t>
  </si>
  <si>
    <t xml:space="preserve">    凉山州本级</t>
  </si>
  <si>
    <t xml:space="preserve">    西昌市</t>
  </si>
  <si>
    <t>开展田间试验≥3个，完成农户施肥调查≥83户；完成230个样点的外业调查采样和内业检测化验。</t>
  </si>
  <si>
    <t xml:space="preserve">    木里县</t>
  </si>
  <si>
    <t>开展田间试验≥1个，完成农户施肥调查≥28户；完成186个样点的外业调查采样和内业检测化验。</t>
  </si>
  <si>
    <t xml:space="preserve">    盐源县</t>
  </si>
  <si>
    <t>改造提升高标准农田1.5万亩，统筹发展节水灌溉0.2万亩；开展田间试验≥4个，完成农户施肥调查≥135户，建设化肥减量增效“三新”集成配套推进县1个；生产障碍耕地治理面积≥1.3万亩。</t>
  </si>
  <si>
    <t xml:space="preserve">    德昌县</t>
  </si>
  <si>
    <t>开展田间试验≥2个，完成农户施肥调查≥51户；完成166个样点的外业调查采样和内业检测化验。</t>
  </si>
  <si>
    <t xml:space="preserve">    会理市</t>
  </si>
  <si>
    <t>开展田间试验≥4个，完成农户施肥调查≥167户；完成386个样点的外业调查采样和内业检测化验。</t>
  </si>
  <si>
    <t xml:space="preserve">    会东县</t>
  </si>
  <si>
    <t>改造提升高标准农田2.3万亩，统筹发展节水灌溉0.3万亩；耕地轮作种植油菜0.9万亩；开展田间试验≥4个，完成农户施肥调查≥138户；生产障碍耕地治理面积≥1.65万亩；完成320个样点的外业调查采样和内业检测化验。</t>
  </si>
  <si>
    <t xml:space="preserve">    宁南县</t>
  </si>
  <si>
    <t>开展田间试验≥2个，完成农户施肥调查≥52户；完成165个样点的外业调查采样和内业检测化验。</t>
  </si>
  <si>
    <t xml:space="preserve">    普格县</t>
  </si>
  <si>
    <t>改造提升高标准农田1万亩，统筹发展节水灌溉0.1万亩；开展田间试验≥1个，完成农户施肥调查≥40户；完成165个样点的外业调查采样和内业检测化验。</t>
  </si>
  <si>
    <t xml:space="preserve">    布拖县</t>
  </si>
  <si>
    <t>新建高标准农田2.5万亩，统筹发展节水灌溉0.3万亩；开展田间试验≥1个，完成农户施肥调查≥46户；完成153个样点的外业调查采样和内业检测化验。</t>
  </si>
  <si>
    <t xml:space="preserve">    金阳县  </t>
  </si>
  <si>
    <t>新建高标准农田0.3万亩；开展田间试验≥1个，完成农户施肥调查≥36户；完成141个样点的外业调查采样和内业检测化验。</t>
  </si>
  <si>
    <t xml:space="preserve">    昭觉县</t>
  </si>
  <si>
    <t>开展田间试验≥2个，完成农户施肥调查≥61户；完成235个样点的外业调查采样和内业检测化验。</t>
  </si>
  <si>
    <t xml:space="preserve">    喜德县</t>
  </si>
  <si>
    <t>改造提升高标准农田0.6万亩，统筹发展节水灌溉0.1万亩；开展田间试验≥1个，完成农户施肥调查≥37户；完成154个样点的外业调查采样和内业检测化验。</t>
  </si>
  <si>
    <t xml:space="preserve">    冕宁县</t>
  </si>
  <si>
    <t>改造提升高标准农田0.5万亩，统筹发展节水灌溉0.1万亩；开展田间试验≥3个，完成农户施肥调查≥82户；完成184个样点的外业调查采样和内业检测化验。</t>
  </si>
  <si>
    <t xml:space="preserve">    越西县</t>
  </si>
  <si>
    <t>新建高标准农田1万亩，统筹发展节水灌溉0.1万亩；开展田间试验≥2个，完成农户施肥调查≥66户；生产障碍耕地治理面积≥1.25万亩；完成140个样点的外业调查采样和内业检测化验。</t>
  </si>
  <si>
    <t xml:space="preserve">    甘洛县</t>
  </si>
  <si>
    <t>新建高标准农田3.8万亩，改造提升高标准农田1.8万亩，统筹发展节水灌溉0.6万亩；开展田间试验≥1个，完成农户施肥调查≥44户；完成131个样点的外业调查采样和内业检测化验。</t>
  </si>
  <si>
    <t xml:space="preserve">    美姑县</t>
  </si>
  <si>
    <t>开展田间试验≥1个，完成农户施肥调查≥44户；完成180个样点的外业调查采样和内业检测化验。</t>
  </si>
  <si>
    <t xml:space="preserve">    雷波县</t>
  </si>
  <si>
    <t>开展田间试验≥1个，完成农户施肥调查≥43户；完成135个样点的外业调查采样和内业检测化验。</t>
  </si>
</sst>
</file>

<file path=xl/styles.xml><?xml version="1.0" encoding="utf-8"?>
<styleSheet xmlns="http://schemas.openxmlformats.org/spreadsheetml/2006/main">
  <numFmts count="6">
    <numFmt numFmtId="176" formatCode="0.00_);[Red]\(0.00\)"/>
    <numFmt numFmtId="42" formatCode="_ &quot;￥&quot;* #,##0_ ;_ &quot;￥&quot;* \-#,##0_ ;_ &quot;￥&quot;* &quot;-&quot;_ ;_ @_ "/>
    <numFmt numFmtId="177" formatCode="0_ "/>
    <numFmt numFmtId="43" formatCode="_ * #,##0.00_ ;_ * \-#,##0.00_ ;_ * &quot;-&quot;??_ ;_ @_ "/>
    <numFmt numFmtId="41" formatCode="_ * #,##0_ ;_ * \-#,##0_ ;_ * &quot;-&quot;_ ;_ @_ "/>
    <numFmt numFmtId="44" formatCode="_ &quot;￥&quot;* #,##0.00_ ;_ &quot;￥&quot;* \-#,##0.00_ ;_ &quot;￥&quot;* &quot;-&quot;??_ ;_ @_ "/>
  </numFmts>
  <fonts count="34">
    <font>
      <sz val="11"/>
      <color theme="1"/>
      <name val="宋体"/>
      <charset val="134"/>
      <scheme val="minor"/>
    </font>
    <font>
      <sz val="12"/>
      <name val="Times New Roman"/>
      <charset val="0"/>
    </font>
    <font>
      <sz val="10"/>
      <name val="黑体"/>
      <charset val="134"/>
    </font>
    <font>
      <sz val="11"/>
      <name val="宋体"/>
      <charset val="134"/>
      <scheme val="minor"/>
    </font>
    <font>
      <sz val="16"/>
      <name val="黑体"/>
      <charset val="134"/>
    </font>
    <font>
      <sz val="13"/>
      <name val="黑体"/>
      <charset val="134"/>
    </font>
    <font>
      <b/>
      <sz val="20"/>
      <name val="方正小标宋简体"/>
      <charset val="134"/>
    </font>
    <font>
      <b/>
      <sz val="13"/>
      <name val="方正小标宋简体"/>
      <charset val="134"/>
    </font>
    <font>
      <b/>
      <sz val="12"/>
      <name val="黑体"/>
      <charset val="134"/>
    </font>
    <font>
      <b/>
      <sz val="12"/>
      <name val="宋体"/>
      <charset val="134"/>
    </font>
    <font>
      <b/>
      <sz val="12"/>
      <name val="Times New Roman"/>
      <charset val="0"/>
    </font>
    <font>
      <sz val="12"/>
      <name val="宋体"/>
      <charset val="134"/>
    </font>
    <font>
      <sz val="13"/>
      <name val="Times New Roman"/>
      <charset val="0"/>
    </font>
    <font>
      <sz val="13"/>
      <name val="宋体"/>
      <charset val="134"/>
    </font>
    <font>
      <sz val="12"/>
      <name val="宋体"/>
      <charset val="0"/>
    </font>
    <font>
      <sz val="11"/>
      <color theme="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b/>
      <sz val="18"/>
      <color theme="3"/>
      <name val="宋体"/>
      <charset val="134"/>
      <scheme val="minor"/>
    </font>
    <font>
      <b/>
      <sz val="11"/>
      <color rgb="FFFFFFFF"/>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6" tint="0.599993896298105"/>
        <bgColor indexed="64"/>
      </patternFill>
    </fill>
    <fill>
      <patternFill patternType="solid">
        <fgColor rgb="FFFFEB9C"/>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6" fillId="20" borderId="0" applyNumberFormat="0" applyBorder="0" applyAlignment="0" applyProtection="0">
      <alignment vertical="center"/>
    </xf>
    <xf numFmtId="0" fontId="16" fillId="15" borderId="0" applyNumberFormat="0" applyBorder="0" applyAlignment="0" applyProtection="0">
      <alignment vertical="center"/>
    </xf>
    <xf numFmtId="0" fontId="15" fillId="14" borderId="0" applyNumberFormat="0" applyBorder="0" applyAlignment="0" applyProtection="0">
      <alignment vertical="center"/>
    </xf>
    <xf numFmtId="0" fontId="16" fillId="18" borderId="0" applyNumberFormat="0" applyBorder="0" applyAlignment="0" applyProtection="0">
      <alignment vertical="center"/>
    </xf>
    <xf numFmtId="0" fontId="16" fillId="21" borderId="0" applyNumberFormat="0" applyBorder="0" applyAlignment="0" applyProtection="0">
      <alignment vertical="center"/>
    </xf>
    <xf numFmtId="0" fontId="15" fillId="13" borderId="0" applyNumberFormat="0" applyBorder="0" applyAlignment="0" applyProtection="0">
      <alignment vertical="center"/>
    </xf>
    <xf numFmtId="0" fontId="16" fillId="16" borderId="0" applyNumberFormat="0" applyBorder="0" applyAlignment="0" applyProtection="0">
      <alignment vertical="center"/>
    </xf>
    <xf numFmtId="0" fontId="17"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6" fillId="0" borderId="3" applyNumberFormat="0" applyFill="0" applyAlignment="0" applyProtection="0">
      <alignment vertical="center"/>
    </xf>
    <xf numFmtId="42" fontId="0" fillId="0" borderId="0" applyFont="0" applyFill="0" applyBorder="0" applyAlignment="0" applyProtection="0">
      <alignment vertical="center"/>
    </xf>
    <xf numFmtId="0" fontId="15" fillId="6" borderId="0" applyNumberFormat="0" applyBorder="0" applyAlignment="0" applyProtection="0">
      <alignment vertical="center"/>
    </xf>
    <xf numFmtId="0" fontId="24" fillId="0" borderId="0" applyNumberFormat="0" applyFill="0" applyBorder="0" applyAlignment="0" applyProtection="0">
      <alignment vertical="center"/>
    </xf>
    <xf numFmtId="0" fontId="16" fillId="22" borderId="0" applyNumberFormat="0" applyBorder="0" applyAlignment="0" applyProtection="0">
      <alignment vertical="center"/>
    </xf>
    <xf numFmtId="0" fontId="15" fillId="23" borderId="0" applyNumberFormat="0" applyBorder="0" applyAlignment="0" applyProtection="0">
      <alignment vertical="center"/>
    </xf>
    <xf numFmtId="0" fontId="22" fillId="0" borderId="3" applyNumberFormat="0" applyFill="0" applyAlignment="0" applyProtection="0">
      <alignment vertical="center"/>
    </xf>
    <xf numFmtId="0" fontId="23" fillId="0" borderId="0" applyNumberFormat="0" applyFill="0" applyBorder="0" applyAlignment="0" applyProtection="0">
      <alignment vertical="center"/>
    </xf>
    <xf numFmtId="0" fontId="16" fillId="12" borderId="0" applyNumberFormat="0" applyBorder="0" applyAlignment="0" applyProtection="0">
      <alignment vertical="center"/>
    </xf>
    <xf numFmtId="44" fontId="0" fillId="0" borderId="0" applyFont="0" applyFill="0" applyBorder="0" applyAlignment="0" applyProtection="0">
      <alignment vertical="center"/>
    </xf>
    <xf numFmtId="0" fontId="16" fillId="9" borderId="0" applyNumberFormat="0" applyBorder="0" applyAlignment="0" applyProtection="0">
      <alignment vertical="center"/>
    </xf>
    <xf numFmtId="0" fontId="25" fillId="19" borderId="4" applyNumberFormat="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alignment vertical="center"/>
    </xf>
    <xf numFmtId="0" fontId="15" fillId="28" borderId="0" applyNumberFormat="0" applyBorder="0" applyAlignment="0" applyProtection="0">
      <alignment vertical="center"/>
    </xf>
    <xf numFmtId="0" fontId="16" fillId="26" borderId="0" applyNumberFormat="0" applyBorder="0" applyAlignment="0" applyProtection="0">
      <alignment vertical="center"/>
    </xf>
    <xf numFmtId="0" fontId="15" fillId="29" borderId="0" applyNumberFormat="0" applyBorder="0" applyAlignment="0" applyProtection="0">
      <alignment vertical="center"/>
    </xf>
    <xf numFmtId="0" fontId="32" fillId="30" borderId="4" applyNumberFormat="0" applyAlignment="0" applyProtection="0">
      <alignment vertical="center"/>
    </xf>
    <xf numFmtId="0" fontId="27" fillId="19" borderId="5" applyNumberFormat="0" applyAlignment="0" applyProtection="0">
      <alignment vertical="center"/>
    </xf>
    <xf numFmtId="0" fontId="29" fillId="24" borderId="6" applyNumberFormat="0" applyAlignment="0" applyProtection="0">
      <alignment vertical="center"/>
    </xf>
    <xf numFmtId="0" fontId="33" fillId="0" borderId="8" applyNumberFormat="0" applyFill="0" applyAlignment="0" applyProtection="0">
      <alignment vertical="center"/>
    </xf>
    <xf numFmtId="0" fontId="15" fillId="32" borderId="0" applyNumberFormat="0" applyBorder="0" applyAlignment="0" applyProtection="0">
      <alignment vertical="center"/>
    </xf>
    <xf numFmtId="0" fontId="15" fillId="11" borderId="0" applyNumberFormat="0" applyBorder="0" applyAlignment="0" applyProtection="0">
      <alignment vertical="center"/>
    </xf>
    <xf numFmtId="0" fontId="0" fillId="31" borderId="9" applyNumberFormat="0" applyFont="0" applyAlignment="0" applyProtection="0">
      <alignment vertical="center"/>
    </xf>
    <xf numFmtId="0" fontId="28" fillId="0" borderId="0" applyNumberFormat="0" applyFill="0" applyBorder="0" applyAlignment="0" applyProtection="0">
      <alignment vertical="center"/>
    </xf>
    <xf numFmtId="0" fontId="30" fillId="25" borderId="0" applyNumberFormat="0" applyBorder="0" applyAlignment="0" applyProtection="0">
      <alignment vertical="center"/>
    </xf>
    <xf numFmtId="0" fontId="17" fillId="0" borderId="0" applyNumberFormat="0" applyFill="0" applyBorder="0" applyAlignment="0" applyProtection="0">
      <alignment vertical="center"/>
    </xf>
    <xf numFmtId="0" fontId="15" fillId="8" borderId="0" applyNumberFormat="0" applyBorder="0" applyAlignment="0" applyProtection="0">
      <alignment vertical="center"/>
    </xf>
    <xf numFmtId="0" fontId="31" fillId="27" borderId="0" applyNumberFormat="0" applyBorder="0" applyAlignment="0" applyProtection="0">
      <alignment vertical="center"/>
    </xf>
    <xf numFmtId="0" fontId="16" fillId="17" borderId="0" applyNumberFormat="0" applyBorder="0" applyAlignment="0" applyProtection="0">
      <alignment vertical="center"/>
    </xf>
    <xf numFmtId="0" fontId="19" fillId="10" borderId="0" applyNumberFormat="0" applyBorder="0" applyAlignment="0" applyProtection="0">
      <alignment vertical="center"/>
    </xf>
    <xf numFmtId="0" fontId="15" fillId="5" borderId="0" applyNumberFormat="0" applyBorder="0" applyAlignment="0" applyProtection="0">
      <alignment vertical="center"/>
    </xf>
    <xf numFmtId="0" fontId="16" fillId="7" borderId="0" applyNumberFormat="0" applyBorder="0" applyAlignment="0" applyProtection="0">
      <alignment vertical="center"/>
    </xf>
    <xf numFmtId="0" fontId="15" fillId="4" borderId="0" applyNumberFormat="0" applyBorder="0" applyAlignment="0" applyProtection="0">
      <alignment vertical="center"/>
    </xf>
    <xf numFmtId="0" fontId="16" fillId="3" borderId="0" applyNumberFormat="0" applyBorder="0" applyAlignment="0" applyProtection="0">
      <alignment vertical="center"/>
    </xf>
    <xf numFmtId="0" fontId="15" fillId="2" borderId="0" applyNumberFormat="0" applyBorder="0" applyAlignment="0" applyProtection="0">
      <alignment vertical="center"/>
    </xf>
  </cellStyleXfs>
  <cellXfs count="5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justify" vertical="center"/>
    </xf>
    <xf numFmtId="0" fontId="1" fillId="0" borderId="0" xfId="0" applyFont="1" applyFill="1" applyBorder="1" applyAlignment="1">
      <alignment horizontal="justify" vertical="center"/>
    </xf>
    <xf numFmtId="0" fontId="3" fillId="0" borderId="0" xfId="0" applyFont="1" applyFill="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NumberFormat="1" applyFont="1" applyFill="1" applyBorder="1" applyAlignment="1" applyProtection="1">
      <alignment horizontal="center" vertical="center" wrapText="1"/>
      <protection locked="0"/>
    </xf>
    <xf numFmtId="0" fontId="7" fillId="0" borderId="0"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177" fontId="9" fillId="0" borderId="1" xfId="0" applyNumberFormat="1" applyFont="1" applyFill="1" applyBorder="1" applyAlignment="1">
      <alignment vertical="center" shrinkToFit="1"/>
    </xf>
    <xf numFmtId="0" fontId="11" fillId="0" borderId="1" xfId="0" applyNumberFormat="1" applyFont="1" applyFill="1" applyBorder="1" applyAlignment="1" applyProtection="1">
      <alignment horizontal="left" vertical="center" wrapText="1" shrinkToFit="1"/>
      <protection hidden="1"/>
    </xf>
    <xf numFmtId="0" fontId="11" fillId="0" borderId="1" xfId="0" applyFont="1" applyFill="1" applyBorder="1" applyAlignment="1" applyProtection="1">
      <alignment vertical="center" wrapText="1"/>
      <protection locked="0"/>
    </xf>
    <xf numFmtId="177" fontId="11" fillId="0" borderId="1" xfId="0" applyNumberFormat="1" applyFont="1" applyFill="1" applyBorder="1" applyAlignment="1">
      <alignment vertical="center" shrinkToFit="1"/>
    </xf>
    <xf numFmtId="176" fontId="12" fillId="0" borderId="0" xfId="0" applyNumberFormat="1" applyFont="1" applyFill="1" applyBorder="1" applyAlignment="1">
      <alignment vertical="center"/>
    </xf>
    <xf numFmtId="176" fontId="8" fillId="0" borderId="1" xfId="0" applyNumberFormat="1"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176" fontId="12" fillId="0" borderId="0" xfId="0" applyNumberFormat="1" applyFont="1" applyFill="1" applyBorder="1" applyAlignment="1">
      <alignment horizontal="justify" vertical="center"/>
    </xf>
    <xf numFmtId="0" fontId="6" fillId="0" borderId="0" xfId="0" applyNumberFormat="1" applyFont="1" applyFill="1" applyBorder="1" applyAlignment="1" applyProtection="1">
      <alignment horizontal="justify" vertical="center" wrapText="1"/>
      <protection locked="0"/>
    </xf>
    <xf numFmtId="0" fontId="7" fillId="0" borderId="0" xfId="0" applyNumberFormat="1" applyFont="1" applyFill="1" applyBorder="1" applyAlignment="1" applyProtection="1">
      <alignment horizontal="justify" vertical="center" wrapText="1"/>
      <protection locked="0"/>
    </xf>
    <xf numFmtId="0" fontId="9" fillId="0" borderId="1" xfId="0" applyNumberFormat="1" applyFont="1" applyFill="1" applyBorder="1" applyAlignment="1" applyProtection="1">
      <alignment horizontal="justify" vertical="center" wrapText="1"/>
    </xf>
    <xf numFmtId="0" fontId="10" fillId="0" borderId="1" xfId="0" applyNumberFormat="1" applyFont="1" applyFill="1" applyBorder="1" applyAlignment="1" applyProtection="1">
      <alignment horizontal="justify" vertical="center" wrapText="1"/>
    </xf>
    <xf numFmtId="0" fontId="10" fillId="0" borderId="1" xfId="0" applyNumberFormat="1" applyFont="1" applyFill="1" applyBorder="1" applyAlignment="1" applyProtection="1">
      <alignment horizontal="left" vertical="center" wrapText="1"/>
    </xf>
    <xf numFmtId="176" fontId="1" fillId="0" borderId="1" xfId="0" applyNumberFormat="1" applyFont="1" applyFill="1" applyBorder="1" applyAlignment="1">
      <alignment horizontal="justify" vertical="center"/>
    </xf>
    <xf numFmtId="0" fontId="1" fillId="0" borderId="1" xfId="0" applyNumberFormat="1" applyFont="1" applyFill="1" applyBorder="1" applyAlignment="1" applyProtection="1">
      <alignment horizontal="justify" vertical="center" wrapText="1"/>
      <protection locked="0"/>
    </xf>
    <xf numFmtId="0" fontId="1" fillId="0" borderId="1" xfId="0" applyNumberFormat="1"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justify" vertical="center" wrapText="1"/>
      <protection locked="0"/>
    </xf>
    <xf numFmtId="0" fontId="11" fillId="0" borderId="1" xfId="0" applyNumberFormat="1" applyFont="1" applyFill="1" applyBorder="1" applyAlignment="1" applyProtection="1">
      <alignment horizontal="left" vertical="center" wrapText="1"/>
      <protection locked="0"/>
    </xf>
    <xf numFmtId="0" fontId="12" fillId="0" borderId="0" xfId="0" applyFont="1" applyFill="1" applyBorder="1" applyAlignment="1">
      <alignment horizontal="justify" vertical="center"/>
    </xf>
    <xf numFmtId="0" fontId="13" fillId="0" borderId="0" xfId="0" applyNumberFormat="1" applyFont="1" applyFill="1" applyBorder="1" applyAlignment="1" applyProtection="1">
      <alignment horizontal="justify" vertical="center" wrapText="1"/>
      <protection locked="0"/>
    </xf>
    <xf numFmtId="0" fontId="8" fillId="0" borderId="1" xfId="0" applyFont="1" applyFill="1" applyBorder="1" applyAlignment="1">
      <alignment horizontal="center" vertical="center"/>
    </xf>
    <xf numFmtId="0" fontId="14" fillId="0" borderId="1" xfId="0" applyFont="1" applyFill="1" applyBorder="1" applyAlignment="1">
      <alignment horizontal="justify" vertical="center" wrapText="1"/>
    </xf>
    <xf numFmtId="0" fontId="1" fillId="0" borderId="1" xfId="0" applyFont="1" applyFill="1" applyBorder="1" applyAlignment="1">
      <alignment horizontal="justify" vertical="center"/>
    </xf>
    <xf numFmtId="0" fontId="1" fillId="0" borderId="1" xfId="0" applyFont="1" applyFill="1" applyBorder="1" applyAlignment="1" applyProtection="1">
      <alignment horizontal="justify" vertical="center" wrapText="1"/>
    </xf>
    <xf numFmtId="0" fontId="11" fillId="0" borderId="1" xfId="0" applyFont="1" applyFill="1" applyBorder="1" applyAlignment="1" applyProtection="1">
      <alignment horizontal="justify" vertical="center" wrapText="1"/>
    </xf>
    <xf numFmtId="177" fontId="11" fillId="0" borderId="1" xfId="0" applyNumberFormat="1" applyFont="1" applyFill="1" applyBorder="1" applyAlignment="1" applyProtection="1">
      <alignment vertical="center" shrinkToFit="1"/>
      <protection locked="0"/>
    </xf>
    <xf numFmtId="0" fontId="10" fillId="0" borderId="1" xfId="0" applyFont="1" applyFill="1" applyBorder="1" applyAlignment="1" applyProtection="1">
      <alignment horizontal="justify" vertical="center" wrapText="1"/>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vertical="center"/>
      <protection locked="0"/>
    </xf>
    <xf numFmtId="176" fontId="1" fillId="0" borderId="0" xfId="0" applyNumberFormat="1" applyFont="1" applyFill="1" applyBorder="1" applyAlignment="1" applyProtection="1">
      <alignment vertical="center" wrapText="1"/>
      <protection locked="0"/>
    </xf>
    <xf numFmtId="176" fontId="1" fillId="0" borderId="0" xfId="0" applyNumberFormat="1" applyFont="1" applyFill="1" applyBorder="1" applyAlignment="1" applyProtection="1">
      <alignment vertical="center"/>
      <protection locked="0"/>
    </xf>
    <xf numFmtId="176" fontId="1" fillId="0" borderId="0" xfId="0" applyNumberFormat="1" applyFont="1" applyFill="1" applyBorder="1" applyAlignment="1" applyProtection="1">
      <alignment horizontal="justify" vertical="center" wrapText="1"/>
      <protection locked="0"/>
    </xf>
    <xf numFmtId="176" fontId="1" fillId="0" borderId="0" xfId="0" applyNumberFormat="1" applyFont="1" applyFill="1" applyBorder="1" applyAlignment="1" applyProtection="1">
      <alignment horizontal="justify" vertical="center"/>
      <protection locked="0"/>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8"/>
  <sheetViews>
    <sheetView showZeros="0" tabSelected="1" zoomScale="80" zoomScaleNormal="80" workbookViewId="0">
      <pane ySplit="7" topLeftCell="A31" activePane="bottomLeft" state="frozen"/>
      <selection/>
      <selection pane="bottomLeft" activeCell="A29" sqref="A29"/>
    </sheetView>
  </sheetViews>
  <sheetFormatPr defaultColWidth="9" defaultRowHeight="15"/>
  <cols>
    <col min="1" max="1" width="17.5" style="1" customWidth="1"/>
    <col min="2" max="2" width="8.59166666666667" style="1" customWidth="1"/>
    <col min="3" max="4" width="8.375" style="1" customWidth="1"/>
    <col min="5" max="5" width="10.3083333333333" style="3" customWidth="1"/>
    <col min="6" max="6" width="8.275" style="3" customWidth="1"/>
    <col min="7" max="7" width="8.375" style="3" customWidth="1"/>
    <col min="8" max="8" width="7.625" style="3" customWidth="1"/>
    <col min="9" max="9" width="8.375" style="3" customWidth="1"/>
    <col min="10" max="10" width="8.275" style="3" customWidth="1"/>
    <col min="11" max="11" width="8.625" style="3" customWidth="1"/>
    <col min="12" max="12" width="9.525" style="3" customWidth="1"/>
    <col min="13" max="14" width="8.625" style="3" customWidth="1"/>
    <col min="15" max="15" width="6.71666666666667" style="3" customWidth="1"/>
    <col min="16" max="16" width="10.1583333333333" style="3" customWidth="1"/>
    <col min="17" max="17" width="8.125" style="3" customWidth="1"/>
    <col min="18" max="18" width="52.1833333333333" style="4" customWidth="1"/>
    <col min="19" max="19" width="36.5583333333333" style="4" customWidth="1"/>
    <col min="20" max="20" width="23.3833333333333" style="3" customWidth="1"/>
    <col min="21" max="21" width="19.8416666666667" style="5" customWidth="1"/>
    <col min="22" max="249" width="9" style="1"/>
    <col min="250" max="16384" width="9" style="6"/>
  </cols>
  <sheetData>
    <row r="1" s="1" customFormat="1" ht="34" customHeight="1" spans="1:21">
      <c r="A1" s="7" t="s">
        <v>0</v>
      </c>
      <c r="B1" s="8"/>
      <c r="C1" s="8"/>
      <c r="D1" s="8"/>
      <c r="E1" s="19"/>
      <c r="F1" s="19"/>
      <c r="G1" s="19"/>
      <c r="H1" s="19"/>
      <c r="I1" s="19"/>
      <c r="J1" s="19"/>
      <c r="K1" s="19"/>
      <c r="L1" s="19"/>
      <c r="M1" s="19"/>
      <c r="N1" s="19"/>
      <c r="O1" s="19"/>
      <c r="P1" s="19"/>
      <c r="Q1" s="19"/>
      <c r="R1" s="25"/>
      <c r="S1" s="25"/>
      <c r="T1" s="19"/>
      <c r="U1" s="36"/>
    </row>
    <row r="2" s="1" customFormat="1" ht="39" customHeight="1" spans="1:21">
      <c r="A2" s="9" t="s">
        <v>1</v>
      </c>
      <c r="B2" s="9"/>
      <c r="C2" s="9"/>
      <c r="D2" s="9"/>
      <c r="E2" s="9"/>
      <c r="F2" s="9"/>
      <c r="G2" s="9"/>
      <c r="H2" s="9"/>
      <c r="I2" s="9"/>
      <c r="J2" s="9"/>
      <c r="K2" s="9"/>
      <c r="L2" s="9"/>
      <c r="M2" s="9"/>
      <c r="N2" s="9"/>
      <c r="O2" s="9"/>
      <c r="P2" s="9"/>
      <c r="Q2" s="9"/>
      <c r="R2" s="26"/>
      <c r="S2" s="26"/>
      <c r="T2" s="9"/>
      <c r="U2" s="26"/>
    </row>
    <row r="3" s="1" customFormat="1" ht="30" customHeight="1" spans="1:21">
      <c r="A3" s="10"/>
      <c r="B3" s="10"/>
      <c r="C3" s="10"/>
      <c r="D3" s="10"/>
      <c r="E3" s="10"/>
      <c r="F3" s="10"/>
      <c r="G3" s="10"/>
      <c r="H3" s="10"/>
      <c r="I3" s="10"/>
      <c r="J3" s="10"/>
      <c r="K3" s="10"/>
      <c r="L3" s="10"/>
      <c r="M3" s="10"/>
      <c r="N3" s="10"/>
      <c r="O3" s="10"/>
      <c r="P3" s="10"/>
      <c r="Q3" s="10"/>
      <c r="R3" s="27"/>
      <c r="S3" s="27"/>
      <c r="T3" s="10"/>
      <c r="U3" s="37" t="s">
        <v>2</v>
      </c>
    </row>
    <row r="4" s="2" customFormat="1" ht="22" customHeight="1" spans="1:21">
      <c r="A4" s="11"/>
      <c r="B4" s="11" t="s">
        <v>3</v>
      </c>
      <c r="C4" s="11"/>
      <c r="D4" s="11"/>
      <c r="E4" s="20" t="s">
        <v>4</v>
      </c>
      <c r="F4" s="20"/>
      <c r="G4" s="20"/>
      <c r="H4" s="20"/>
      <c r="I4" s="20"/>
      <c r="J4" s="20"/>
      <c r="K4" s="20"/>
      <c r="L4" s="20"/>
      <c r="M4" s="20"/>
      <c r="N4" s="20"/>
      <c r="O4" s="20" t="s">
        <v>5</v>
      </c>
      <c r="P4" s="20"/>
      <c r="Q4" s="20"/>
      <c r="R4" s="20" t="s">
        <v>6</v>
      </c>
      <c r="S4" s="20"/>
      <c r="T4" s="20"/>
      <c r="U4" s="38" t="s">
        <v>7</v>
      </c>
    </row>
    <row r="5" s="2" customFormat="1" ht="22" customHeight="1" spans="1:21">
      <c r="A5" s="11"/>
      <c r="B5" s="11" t="s">
        <v>8</v>
      </c>
      <c r="C5" s="12" t="s">
        <v>9</v>
      </c>
      <c r="D5" s="12" t="s">
        <v>10</v>
      </c>
      <c r="E5" s="20" t="s">
        <v>11</v>
      </c>
      <c r="F5" s="20" t="s">
        <v>12</v>
      </c>
      <c r="G5" s="20" t="s">
        <v>13</v>
      </c>
      <c r="H5" s="20"/>
      <c r="I5" s="20"/>
      <c r="J5" s="23" t="s">
        <v>14</v>
      </c>
      <c r="K5" s="20" t="s">
        <v>15</v>
      </c>
      <c r="L5" s="20"/>
      <c r="M5" s="20"/>
      <c r="N5" s="20"/>
      <c r="O5" s="24" t="s">
        <v>11</v>
      </c>
      <c r="P5" s="20" t="s">
        <v>16</v>
      </c>
      <c r="Q5" s="20"/>
      <c r="R5" s="20" t="s">
        <v>17</v>
      </c>
      <c r="S5" s="20" t="s">
        <v>18</v>
      </c>
      <c r="T5" s="20" t="s">
        <v>19</v>
      </c>
      <c r="U5" s="38"/>
    </row>
    <row r="6" s="2" customFormat="1" ht="52" customHeight="1" spans="1:21">
      <c r="A6" s="11"/>
      <c r="B6" s="11"/>
      <c r="C6" s="12"/>
      <c r="D6" s="12"/>
      <c r="E6" s="20"/>
      <c r="F6" s="20"/>
      <c r="G6" s="20"/>
      <c r="H6" s="20"/>
      <c r="I6" s="20"/>
      <c r="J6" s="23"/>
      <c r="K6" s="23" t="s">
        <v>20</v>
      </c>
      <c r="L6" s="23" t="s">
        <v>21</v>
      </c>
      <c r="M6" s="23" t="s">
        <v>22</v>
      </c>
      <c r="N6" s="23" t="s">
        <v>23</v>
      </c>
      <c r="O6" s="24"/>
      <c r="P6" s="23" t="s">
        <v>24</v>
      </c>
      <c r="Q6" s="23" t="s">
        <v>25</v>
      </c>
      <c r="R6" s="20"/>
      <c r="S6" s="20"/>
      <c r="T6" s="20"/>
      <c r="U6" s="38"/>
    </row>
    <row r="7" s="2" customFormat="1" ht="31" customHeight="1" spans="1:21">
      <c r="A7" s="11"/>
      <c r="B7" s="11"/>
      <c r="C7" s="12"/>
      <c r="D7" s="12"/>
      <c r="E7" s="20"/>
      <c r="F7" s="20" t="s">
        <v>9</v>
      </c>
      <c r="G7" s="20" t="s">
        <v>26</v>
      </c>
      <c r="H7" s="20" t="s">
        <v>9</v>
      </c>
      <c r="I7" s="20" t="s">
        <v>10</v>
      </c>
      <c r="J7" s="20" t="s">
        <v>10</v>
      </c>
      <c r="K7" s="20" t="s">
        <v>10</v>
      </c>
      <c r="L7" s="20" t="s">
        <v>10</v>
      </c>
      <c r="M7" s="20" t="s">
        <v>10</v>
      </c>
      <c r="N7" s="20" t="s">
        <v>10</v>
      </c>
      <c r="O7" s="24"/>
      <c r="P7" s="20" t="s">
        <v>10</v>
      </c>
      <c r="Q7" s="20" t="s">
        <v>10</v>
      </c>
      <c r="R7" s="20"/>
      <c r="S7" s="20"/>
      <c r="T7" s="20"/>
      <c r="U7" s="38"/>
    </row>
    <row r="8" s="1" customFormat="1" ht="52" customHeight="1" spans="1:21">
      <c r="A8" s="13" t="s">
        <v>3</v>
      </c>
      <c r="B8" s="14">
        <f>C8+D8</f>
        <v>1200493</v>
      </c>
      <c r="C8" s="14">
        <f>F8+H8</f>
        <v>858850</v>
      </c>
      <c r="D8" s="14">
        <f>I8+J8+K8+L8+M8+N8+P8+Q8</f>
        <v>341643</v>
      </c>
      <c r="E8" s="21">
        <f>F8+G8+J8+K8+L8+M8+N8</f>
        <v>1188348</v>
      </c>
      <c r="F8" s="21">
        <f t="shared" ref="F8:Q8" si="0">SUM(F9,F31,F39,F46,F55,F63,F74,F83,F90,F97,F110,F121,F129,F141,F149,F158,F168,F175,F180,F195,F215)</f>
        <v>659909</v>
      </c>
      <c r="G8" s="21">
        <f t="shared" si="0"/>
        <v>467609</v>
      </c>
      <c r="H8" s="21">
        <f t="shared" si="0"/>
        <v>198941</v>
      </c>
      <c r="I8" s="21">
        <f t="shared" si="0"/>
        <v>268668</v>
      </c>
      <c r="J8" s="21">
        <f t="shared" si="0"/>
        <v>42000</v>
      </c>
      <c r="K8" s="21">
        <f t="shared" si="0"/>
        <v>3773</v>
      </c>
      <c r="L8" s="21">
        <f t="shared" si="0"/>
        <v>5801</v>
      </c>
      <c r="M8" s="21">
        <f t="shared" si="0"/>
        <v>1000</v>
      </c>
      <c r="N8" s="21">
        <f t="shared" si="0"/>
        <v>8256</v>
      </c>
      <c r="O8" s="21">
        <f t="shared" si="0"/>
        <v>12145</v>
      </c>
      <c r="P8" s="21">
        <f t="shared" si="0"/>
        <v>10000</v>
      </c>
      <c r="Q8" s="21">
        <f t="shared" si="0"/>
        <v>2145</v>
      </c>
      <c r="R8" s="28"/>
      <c r="S8" s="29"/>
      <c r="T8" s="30"/>
      <c r="U8" s="39" t="s">
        <v>27</v>
      </c>
    </row>
    <row r="9" s="1" customFormat="1" ht="55" customHeight="1" spans="1:21">
      <c r="A9" s="15" t="s">
        <v>28</v>
      </c>
      <c r="B9" s="14">
        <f t="shared" ref="B9:B68" si="1">C9+D9</f>
        <v>97577.9</v>
      </c>
      <c r="C9" s="14">
        <f t="shared" ref="C9:C68" si="2">F9+H9</f>
        <v>75946.5</v>
      </c>
      <c r="D9" s="14">
        <f t="shared" ref="D9:D68" si="3">I9+J9+K9+L9+M9+N9+P9+Q9</f>
        <v>21631.4</v>
      </c>
      <c r="E9" s="21">
        <f t="shared" ref="E9:E68" si="4">F9+G9+J9+K9+L9+M9+N9</f>
        <v>97322.9</v>
      </c>
      <c r="F9" s="22">
        <f t="shared" ref="F9:N9" si="5">SUM(F10:F30)</f>
        <v>56728.5</v>
      </c>
      <c r="G9" s="22">
        <f t="shared" si="5"/>
        <v>36769.4</v>
      </c>
      <c r="H9" s="22">
        <f t="shared" si="5"/>
        <v>19218</v>
      </c>
      <c r="I9" s="22">
        <f t="shared" si="5"/>
        <v>17551.4</v>
      </c>
      <c r="J9" s="22">
        <f t="shared" si="5"/>
        <v>2415</v>
      </c>
      <c r="K9" s="22">
        <f t="shared" si="5"/>
        <v>238</v>
      </c>
      <c r="L9" s="22">
        <f t="shared" si="5"/>
        <v>644</v>
      </c>
      <c r="M9" s="22">
        <f t="shared" si="5"/>
        <v>0</v>
      </c>
      <c r="N9" s="22">
        <f t="shared" si="5"/>
        <v>528</v>
      </c>
      <c r="O9" s="21">
        <f t="shared" ref="O9:O69" si="6">P9+Q9</f>
        <v>255</v>
      </c>
      <c r="P9" s="22">
        <f>SUM(P10:P30)</f>
        <v>0</v>
      </c>
      <c r="Q9" s="22">
        <f>SUM(Q10:Q30)</f>
        <v>255</v>
      </c>
      <c r="R9" s="31"/>
      <c r="S9" s="32"/>
      <c r="T9" s="33"/>
      <c r="U9" s="40"/>
    </row>
    <row r="10" s="1" customFormat="1" ht="61" customHeight="1" spans="1:21">
      <c r="A10" s="16" t="s">
        <v>29</v>
      </c>
      <c r="B10" s="14">
        <f t="shared" si="1"/>
        <v>60680.9</v>
      </c>
      <c r="C10" s="14">
        <f t="shared" si="2"/>
        <v>60208.5</v>
      </c>
      <c r="D10" s="14">
        <f t="shared" si="3"/>
        <v>472.4</v>
      </c>
      <c r="E10" s="21">
        <f t="shared" si="4"/>
        <v>60680.9</v>
      </c>
      <c r="F10" s="22">
        <v>56728.5</v>
      </c>
      <c r="G10" s="22">
        <v>3718.4</v>
      </c>
      <c r="H10" s="22">
        <v>3480</v>
      </c>
      <c r="I10" s="22">
        <f t="shared" ref="I10:I30" si="7">G10-H10</f>
        <v>238.4</v>
      </c>
      <c r="J10" s="22">
        <v>225</v>
      </c>
      <c r="K10" s="22">
        <v>9</v>
      </c>
      <c r="L10" s="22"/>
      <c r="M10" s="22"/>
      <c r="N10" s="22"/>
      <c r="O10" s="21">
        <f t="shared" si="6"/>
        <v>0</v>
      </c>
      <c r="P10" s="22"/>
      <c r="Q10" s="22"/>
      <c r="R10" s="34" t="s">
        <v>30</v>
      </c>
      <c r="S10" s="34" t="s">
        <v>31</v>
      </c>
      <c r="T10" s="35" t="s">
        <v>32</v>
      </c>
      <c r="U10" s="39" t="s">
        <v>33</v>
      </c>
    </row>
    <row r="11" s="1" customFormat="1" ht="30" customHeight="1" spans="1:21">
      <c r="A11" s="17" t="s">
        <v>34</v>
      </c>
      <c r="B11" s="14">
        <f t="shared" si="1"/>
        <v>4</v>
      </c>
      <c r="C11" s="14">
        <f t="shared" si="2"/>
        <v>0</v>
      </c>
      <c r="D11" s="14">
        <f t="shared" si="3"/>
        <v>4</v>
      </c>
      <c r="E11" s="21">
        <f t="shared" si="4"/>
        <v>4</v>
      </c>
      <c r="F11" s="22"/>
      <c r="G11" s="22"/>
      <c r="H11" s="22"/>
      <c r="I11" s="22">
        <f t="shared" si="7"/>
        <v>0</v>
      </c>
      <c r="J11" s="22">
        <v>0</v>
      </c>
      <c r="K11" s="22">
        <v>0</v>
      </c>
      <c r="L11" s="22"/>
      <c r="M11" s="22"/>
      <c r="N11" s="22">
        <v>4</v>
      </c>
      <c r="O11" s="21">
        <f t="shared" si="6"/>
        <v>0</v>
      </c>
      <c r="P11" s="22"/>
      <c r="Q11" s="22"/>
      <c r="R11" s="34" t="s">
        <v>35</v>
      </c>
      <c r="S11" s="34" t="s">
        <v>36</v>
      </c>
      <c r="T11" s="35" t="s">
        <v>37</v>
      </c>
      <c r="U11" s="41"/>
    </row>
    <row r="12" s="1" customFormat="1" ht="30" customHeight="1" spans="1:21">
      <c r="A12" s="17" t="s">
        <v>38</v>
      </c>
      <c r="B12" s="14">
        <f t="shared" si="1"/>
        <v>4</v>
      </c>
      <c r="C12" s="14">
        <f t="shared" si="2"/>
        <v>0</v>
      </c>
      <c r="D12" s="14">
        <f t="shared" si="3"/>
        <v>4</v>
      </c>
      <c r="E12" s="21">
        <f t="shared" si="4"/>
        <v>4</v>
      </c>
      <c r="F12" s="22"/>
      <c r="G12" s="22"/>
      <c r="H12" s="22"/>
      <c r="I12" s="22">
        <f t="shared" si="7"/>
        <v>0</v>
      </c>
      <c r="J12" s="22">
        <v>0</v>
      </c>
      <c r="K12" s="22">
        <v>0</v>
      </c>
      <c r="L12" s="22"/>
      <c r="M12" s="22"/>
      <c r="N12" s="22">
        <v>4</v>
      </c>
      <c r="O12" s="21">
        <f t="shared" si="6"/>
        <v>0</v>
      </c>
      <c r="P12" s="22"/>
      <c r="Q12" s="22"/>
      <c r="R12" s="34" t="s">
        <v>39</v>
      </c>
      <c r="S12" s="34" t="s">
        <v>36</v>
      </c>
      <c r="T12" s="35" t="s">
        <v>37</v>
      </c>
      <c r="U12" s="41"/>
    </row>
    <row r="13" s="1" customFormat="1" ht="30" customHeight="1" spans="1:21">
      <c r="A13" s="17" t="s">
        <v>40</v>
      </c>
      <c r="B13" s="14">
        <f t="shared" si="1"/>
        <v>3</v>
      </c>
      <c r="C13" s="14">
        <f t="shared" si="2"/>
        <v>0</v>
      </c>
      <c r="D13" s="14">
        <f t="shared" si="3"/>
        <v>3</v>
      </c>
      <c r="E13" s="21">
        <f t="shared" si="4"/>
        <v>3</v>
      </c>
      <c r="F13" s="22"/>
      <c r="G13" s="22"/>
      <c r="H13" s="22"/>
      <c r="I13" s="22">
        <f t="shared" si="7"/>
        <v>0</v>
      </c>
      <c r="J13" s="22">
        <v>0</v>
      </c>
      <c r="K13" s="22">
        <v>0</v>
      </c>
      <c r="L13" s="22"/>
      <c r="M13" s="22"/>
      <c r="N13" s="22">
        <v>3</v>
      </c>
      <c r="O13" s="21">
        <f t="shared" si="6"/>
        <v>0</v>
      </c>
      <c r="P13" s="22"/>
      <c r="Q13" s="22"/>
      <c r="R13" s="34" t="s">
        <v>41</v>
      </c>
      <c r="S13" s="34" t="s">
        <v>36</v>
      </c>
      <c r="T13" s="35" t="s">
        <v>37</v>
      </c>
      <c r="U13" s="41"/>
    </row>
    <row r="14" s="1" customFormat="1" ht="30" customHeight="1" spans="1:21">
      <c r="A14" s="17" t="s">
        <v>42</v>
      </c>
      <c r="B14" s="14">
        <f t="shared" si="1"/>
        <v>3</v>
      </c>
      <c r="C14" s="14">
        <f t="shared" si="2"/>
        <v>0</v>
      </c>
      <c r="D14" s="14">
        <f t="shared" si="3"/>
        <v>3</v>
      </c>
      <c r="E14" s="21">
        <f t="shared" si="4"/>
        <v>3</v>
      </c>
      <c r="F14" s="22"/>
      <c r="G14" s="22"/>
      <c r="H14" s="22"/>
      <c r="I14" s="22">
        <f t="shared" si="7"/>
        <v>0</v>
      </c>
      <c r="J14" s="22">
        <v>0</v>
      </c>
      <c r="K14" s="22">
        <v>0</v>
      </c>
      <c r="L14" s="22"/>
      <c r="M14" s="22"/>
      <c r="N14" s="22">
        <v>3</v>
      </c>
      <c r="O14" s="21">
        <f t="shared" si="6"/>
        <v>0</v>
      </c>
      <c r="P14" s="22"/>
      <c r="Q14" s="22"/>
      <c r="R14" s="34" t="s">
        <v>41</v>
      </c>
      <c r="S14" s="34" t="s">
        <v>36</v>
      </c>
      <c r="T14" s="35" t="s">
        <v>37</v>
      </c>
      <c r="U14" s="41"/>
    </row>
    <row r="15" s="1" customFormat="1" ht="80" customHeight="1" spans="1:21">
      <c r="A15" s="17" t="s">
        <v>43</v>
      </c>
      <c r="B15" s="14">
        <f t="shared" si="1"/>
        <v>6</v>
      </c>
      <c r="C15" s="14">
        <f t="shared" si="2"/>
        <v>0</v>
      </c>
      <c r="D15" s="14">
        <f t="shared" si="3"/>
        <v>6</v>
      </c>
      <c r="E15" s="21">
        <f t="shared" si="4"/>
        <v>6</v>
      </c>
      <c r="F15" s="22"/>
      <c r="G15" s="22"/>
      <c r="H15" s="22"/>
      <c r="I15" s="22">
        <f t="shared" si="7"/>
        <v>0</v>
      </c>
      <c r="J15" s="22">
        <v>0</v>
      </c>
      <c r="K15" s="22">
        <v>0</v>
      </c>
      <c r="L15" s="22"/>
      <c r="M15" s="22"/>
      <c r="N15" s="22">
        <v>6</v>
      </c>
      <c r="O15" s="21">
        <f t="shared" si="6"/>
        <v>0</v>
      </c>
      <c r="P15" s="22"/>
      <c r="Q15" s="22"/>
      <c r="R15" s="34" t="s">
        <v>44</v>
      </c>
      <c r="S15" s="34" t="s">
        <v>36</v>
      </c>
      <c r="T15" s="35" t="s">
        <v>37</v>
      </c>
      <c r="U15" s="39" t="s">
        <v>45</v>
      </c>
    </row>
    <row r="16" s="1" customFormat="1" ht="57" spans="1:21">
      <c r="A16" s="16" t="s">
        <v>46</v>
      </c>
      <c r="B16" s="14">
        <f t="shared" si="1"/>
        <v>1424.6</v>
      </c>
      <c r="C16" s="14">
        <f t="shared" si="2"/>
        <v>0</v>
      </c>
      <c r="D16" s="14">
        <f t="shared" si="3"/>
        <v>1424.6</v>
      </c>
      <c r="E16" s="21">
        <f t="shared" si="4"/>
        <v>1424.6</v>
      </c>
      <c r="F16" s="22"/>
      <c r="G16" s="22">
        <v>1392.6</v>
      </c>
      <c r="H16" s="22"/>
      <c r="I16" s="22">
        <f t="shared" si="7"/>
        <v>1392.6</v>
      </c>
      <c r="J16" s="22">
        <v>0</v>
      </c>
      <c r="K16" s="22">
        <v>7</v>
      </c>
      <c r="L16" s="22"/>
      <c r="M16" s="22"/>
      <c r="N16" s="22">
        <v>25</v>
      </c>
      <c r="O16" s="21">
        <f t="shared" si="6"/>
        <v>0</v>
      </c>
      <c r="P16" s="22"/>
      <c r="Q16" s="22"/>
      <c r="R16" s="34" t="s">
        <v>47</v>
      </c>
      <c r="S16" s="34" t="s">
        <v>31</v>
      </c>
      <c r="T16" s="35" t="s">
        <v>32</v>
      </c>
      <c r="U16" s="41"/>
    </row>
    <row r="17" s="1" customFormat="1" ht="57" spans="1:21">
      <c r="A17" s="16" t="s">
        <v>48</v>
      </c>
      <c r="B17" s="14">
        <f t="shared" si="1"/>
        <v>2346</v>
      </c>
      <c r="C17" s="14">
        <f t="shared" si="2"/>
        <v>1045</v>
      </c>
      <c r="D17" s="14">
        <f t="shared" si="3"/>
        <v>1301</v>
      </c>
      <c r="E17" s="21">
        <f t="shared" si="4"/>
        <v>2346</v>
      </c>
      <c r="F17" s="22">
        <v>0</v>
      </c>
      <c r="G17" s="22">
        <v>2200</v>
      </c>
      <c r="H17" s="22">
        <v>1045</v>
      </c>
      <c r="I17" s="22">
        <f t="shared" si="7"/>
        <v>1155</v>
      </c>
      <c r="J17" s="22">
        <v>120</v>
      </c>
      <c r="K17" s="22">
        <v>7</v>
      </c>
      <c r="L17" s="22"/>
      <c r="M17" s="22"/>
      <c r="N17" s="22">
        <v>19</v>
      </c>
      <c r="O17" s="21">
        <f t="shared" si="6"/>
        <v>0</v>
      </c>
      <c r="P17" s="22"/>
      <c r="Q17" s="22"/>
      <c r="R17" s="34" t="s">
        <v>49</v>
      </c>
      <c r="S17" s="34" t="s">
        <v>31</v>
      </c>
      <c r="T17" s="35" t="s">
        <v>32</v>
      </c>
      <c r="U17" s="42"/>
    </row>
    <row r="18" s="1" customFormat="1" ht="57" spans="1:21">
      <c r="A18" s="16" t="s">
        <v>50</v>
      </c>
      <c r="B18" s="14">
        <f t="shared" si="1"/>
        <v>2387</v>
      </c>
      <c r="C18" s="14">
        <f t="shared" si="2"/>
        <v>1045</v>
      </c>
      <c r="D18" s="14">
        <f t="shared" si="3"/>
        <v>1342</v>
      </c>
      <c r="E18" s="21">
        <f t="shared" si="4"/>
        <v>2387</v>
      </c>
      <c r="F18" s="22">
        <v>0</v>
      </c>
      <c r="G18" s="22">
        <v>2200</v>
      </c>
      <c r="H18" s="22">
        <v>1045</v>
      </c>
      <c r="I18" s="22">
        <f t="shared" si="7"/>
        <v>1155</v>
      </c>
      <c r="J18" s="22">
        <v>150</v>
      </c>
      <c r="K18" s="22">
        <v>9</v>
      </c>
      <c r="L18" s="22"/>
      <c r="M18" s="22"/>
      <c r="N18" s="22">
        <v>28</v>
      </c>
      <c r="O18" s="21">
        <f t="shared" si="6"/>
        <v>0</v>
      </c>
      <c r="P18" s="22"/>
      <c r="Q18" s="22"/>
      <c r="R18" s="34" t="s">
        <v>51</v>
      </c>
      <c r="S18" s="34" t="s">
        <v>31</v>
      </c>
      <c r="T18" s="35" t="s">
        <v>32</v>
      </c>
      <c r="U18" s="42"/>
    </row>
    <row r="19" s="1" customFormat="1" ht="36" customHeight="1" spans="1:21">
      <c r="A19" s="16" t="s">
        <v>52</v>
      </c>
      <c r="B19" s="14">
        <f t="shared" si="1"/>
        <v>14</v>
      </c>
      <c r="C19" s="14">
        <f t="shared" si="2"/>
        <v>0</v>
      </c>
      <c r="D19" s="14">
        <f t="shared" si="3"/>
        <v>14</v>
      </c>
      <c r="E19" s="21">
        <f t="shared" si="4"/>
        <v>14</v>
      </c>
      <c r="F19" s="22"/>
      <c r="G19" s="22"/>
      <c r="H19" s="22"/>
      <c r="I19" s="22">
        <f t="shared" si="7"/>
        <v>0</v>
      </c>
      <c r="J19" s="22">
        <v>0</v>
      </c>
      <c r="K19" s="22">
        <v>5</v>
      </c>
      <c r="L19" s="22"/>
      <c r="M19" s="22"/>
      <c r="N19" s="22">
        <v>9</v>
      </c>
      <c r="O19" s="21">
        <f t="shared" si="6"/>
        <v>0</v>
      </c>
      <c r="P19" s="22"/>
      <c r="Q19" s="22"/>
      <c r="R19" s="34" t="s">
        <v>53</v>
      </c>
      <c r="S19" s="34" t="s">
        <v>36</v>
      </c>
      <c r="T19" s="35" t="s">
        <v>37</v>
      </c>
      <c r="U19" s="42"/>
    </row>
    <row r="20" s="1" customFormat="1" ht="79" customHeight="1" spans="1:21">
      <c r="A20" s="16" t="s">
        <v>54</v>
      </c>
      <c r="B20" s="14">
        <f t="shared" si="1"/>
        <v>8264</v>
      </c>
      <c r="C20" s="14">
        <f t="shared" si="2"/>
        <v>0</v>
      </c>
      <c r="D20" s="14">
        <f t="shared" si="3"/>
        <v>8264</v>
      </c>
      <c r="E20" s="21">
        <f t="shared" si="4"/>
        <v>8264</v>
      </c>
      <c r="F20" s="22"/>
      <c r="G20" s="22">
        <v>7700</v>
      </c>
      <c r="H20" s="22"/>
      <c r="I20" s="22">
        <f t="shared" si="7"/>
        <v>7700</v>
      </c>
      <c r="J20" s="22">
        <v>420</v>
      </c>
      <c r="K20" s="22">
        <v>89</v>
      </c>
      <c r="L20" s="22"/>
      <c r="M20" s="22"/>
      <c r="N20" s="22">
        <v>55</v>
      </c>
      <c r="O20" s="21">
        <f t="shared" si="6"/>
        <v>0</v>
      </c>
      <c r="P20" s="22"/>
      <c r="Q20" s="22"/>
      <c r="R20" s="34" t="s">
        <v>55</v>
      </c>
      <c r="S20" s="34" t="s">
        <v>31</v>
      </c>
      <c r="T20" s="35" t="s">
        <v>32</v>
      </c>
      <c r="U20" s="42"/>
    </row>
    <row r="21" s="1" customFormat="1" ht="78" customHeight="1" spans="1:21">
      <c r="A21" s="16" t="s">
        <v>56</v>
      </c>
      <c r="B21" s="14">
        <f t="shared" si="1"/>
        <v>55</v>
      </c>
      <c r="C21" s="14">
        <f t="shared" si="2"/>
        <v>1566</v>
      </c>
      <c r="D21" s="14">
        <f t="shared" si="3"/>
        <v>-1511</v>
      </c>
      <c r="E21" s="21">
        <f t="shared" si="4"/>
        <v>55</v>
      </c>
      <c r="F21" s="22">
        <v>0</v>
      </c>
      <c r="G21" s="22"/>
      <c r="H21" s="22">
        <v>1566</v>
      </c>
      <c r="I21" s="22">
        <f t="shared" si="7"/>
        <v>-1566</v>
      </c>
      <c r="J21" s="22">
        <v>0</v>
      </c>
      <c r="K21" s="22">
        <v>9</v>
      </c>
      <c r="L21" s="22"/>
      <c r="M21" s="22"/>
      <c r="N21" s="22">
        <v>46</v>
      </c>
      <c r="O21" s="21">
        <f t="shared" si="6"/>
        <v>0</v>
      </c>
      <c r="P21" s="22"/>
      <c r="Q21" s="22"/>
      <c r="R21" s="34" t="s">
        <v>57</v>
      </c>
      <c r="S21" s="34" t="s">
        <v>36</v>
      </c>
      <c r="T21" s="35" t="s">
        <v>37</v>
      </c>
      <c r="U21" s="39" t="s">
        <v>58</v>
      </c>
    </row>
    <row r="22" s="1" customFormat="1" ht="57" spans="1:21">
      <c r="A22" s="16" t="s">
        <v>59</v>
      </c>
      <c r="B22" s="14">
        <f t="shared" si="1"/>
        <v>2223</v>
      </c>
      <c r="C22" s="14">
        <f t="shared" si="2"/>
        <v>1045</v>
      </c>
      <c r="D22" s="14">
        <f t="shared" si="3"/>
        <v>1178</v>
      </c>
      <c r="E22" s="21">
        <f t="shared" si="4"/>
        <v>2223</v>
      </c>
      <c r="F22" s="22">
        <v>0</v>
      </c>
      <c r="G22" s="22">
        <v>2200</v>
      </c>
      <c r="H22" s="22">
        <v>1045</v>
      </c>
      <c r="I22" s="22">
        <f t="shared" si="7"/>
        <v>1155</v>
      </c>
      <c r="J22" s="22">
        <v>0</v>
      </c>
      <c r="K22" s="22">
        <v>7</v>
      </c>
      <c r="L22" s="22"/>
      <c r="M22" s="22"/>
      <c r="N22" s="22">
        <v>16</v>
      </c>
      <c r="O22" s="21">
        <f t="shared" si="6"/>
        <v>0</v>
      </c>
      <c r="P22" s="22"/>
      <c r="Q22" s="22"/>
      <c r="R22" s="34" t="s">
        <v>60</v>
      </c>
      <c r="S22" s="34" t="s">
        <v>31</v>
      </c>
      <c r="T22" s="35" t="s">
        <v>32</v>
      </c>
      <c r="U22" s="42"/>
    </row>
    <row r="23" s="1" customFormat="1" ht="71.25" spans="1:21">
      <c r="A23" s="16" t="s">
        <v>61</v>
      </c>
      <c r="B23" s="14">
        <f t="shared" si="1"/>
        <v>3087</v>
      </c>
      <c r="C23" s="14">
        <f t="shared" si="2"/>
        <v>1254</v>
      </c>
      <c r="D23" s="14">
        <f t="shared" si="3"/>
        <v>1833</v>
      </c>
      <c r="E23" s="21">
        <f t="shared" si="4"/>
        <v>2832</v>
      </c>
      <c r="F23" s="22">
        <v>0</v>
      </c>
      <c r="G23" s="22">
        <v>2640</v>
      </c>
      <c r="H23" s="22">
        <v>1254</v>
      </c>
      <c r="I23" s="22">
        <f t="shared" si="7"/>
        <v>1386</v>
      </c>
      <c r="J23" s="22">
        <v>150</v>
      </c>
      <c r="K23" s="22">
        <v>9</v>
      </c>
      <c r="L23" s="22"/>
      <c r="M23" s="22"/>
      <c r="N23" s="22">
        <v>33</v>
      </c>
      <c r="O23" s="21">
        <f t="shared" si="6"/>
        <v>255</v>
      </c>
      <c r="P23" s="22"/>
      <c r="Q23" s="22">
        <v>255</v>
      </c>
      <c r="R23" s="34" t="s">
        <v>62</v>
      </c>
      <c r="S23" s="34" t="s">
        <v>63</v>
      </c>
      <c r="T23" s="35" t="s">
        <v>64</v>
      </c>
      <c r="U23" s="42"/>
    </row>
    <row r="24" s="1" customFormat="1" ht="36" customHeight="1" spans="1:21">
      <c r="A24" s="16" t="s">
        <v>65</v>
      </c>
      <c r="B24" s="14">
        <f t="shared" si="1"/>
        <v>51</v>
      </c>
      <c r="C24" s="14">
        <f t="shared" si="2"/>
        <v>0</v>
      </c>
      <c r="D24" s="14">
        <f t="shared" si="3"/>
        <v>51</v>
      </c>
      <c r="E24" s="21">
        <f t="shared" si="4"/>
        <v>51</v>
      </c>
      <c r="F24" s="22"/>
      <c r="G24" s="22"/>
      <c r="H24" s="22"/>
      <c r="I24" s="22">
        <f t="shared" si="7"/>
        <v>0</v>
      </c>
      <c r="J24" s="22">
        <v>0</v>
      </c>
      <c r="K24" s="22">
        <v>10</v>
      </c>
      <c r="L24" s="22"/>
      <c r="M24" s="22"/>
      <c r="N24" s="22">
        <v>41</v>
      </c>
      <c r="O24" s="21">
        <f t="shared" si="6"/>
        <v>0</v>
      </c>
      <c r="P24" s="22"/>
      <c r="Q24" s="22"/>
      <c r="R24" s="34" t="s">
        <v>66</v>
      </c>
      <c r="S24" s="34" t="s">
        <v>36</v>
      </c>
      <c r="T24" s="35" t="s">
        <v>37</v>
      </c>
      <c r="U24" s="42"/>
    </row>
    <row r="25" s="1" customFormat="1" ht="57" spans="1:21">
      <c r="A25" s="16" t="s">
        <v>67</v>
      </c>
      <c r="B25" s="14">
        <f t="shared" si="1"/>
        <v>1123</v>
      </c>
      <c r="C25" s="14">
        <f t="shared" si="2"/>
        <v>523</v>
      </c>
      <c r="D25" s="14">
        <f t="shared" si="3"/>
        <v>600</v>
      </c>
      <c r="E25" s="21">
        <f t="shared" si="4"/>
        <v>1123</v>
      </c>
      <c r="F25" s="22">
        <v>0</v>
      </c>
      <c r="G25" s="22">
        <v>1100</v>
      </c>
      <c r="H25" s="22">
        <v>523</v>
      </c>
      <c r="I25" s="22">
        <f t="shared" si="7"/>
        <v>577</v>
      </c>
      <c r="J25" s="22">
        <v>0</v>
      </c>
      <c r="K25" s="22">
        <v>7</v>
      </c>
      <c r="L25" s="22"/>
      <c r="M25" s="22"/>
      <c r="N25" s="22">
        <v>16</v>
      </c>
      <c r="O25" s="21">
        <f t="shared" si="6"/>
        <v>0</v>
      </c>
      <c r="P25" s="22"/>
      <c r="Q25" s="22"/>
      <c r="R25" s="34" t="s">
        <v>68</v>
      </c>
      <c r="S25" s="34" t="s">
        <v>31</v>
      </c>
      <c r="T25" s="35" t="s">
        <v>32</v>
      </c>
      <c r="U25" s="42"/>
    </row>
    <row r="26" s="1" customFormat="1" ht="57" spans="1:21">
      <c r="A26" s="16" t="s">
        <v>69</v>
      </c>
      <c r="B26" s="14">
        <f t="shared" si="1"/>
        <v>3524</v>
      </c>
      <c r="C26" s="14">
        <f t="shared" si="2"/>
        <v>314</v>
      </c>
      <c r="D26" s="14">
        <f t="shared" si="3"/>
        <v>3210</v>
      </c>
      <c r="E26" s="21">
        <f t="shared" si="4"/>
        <v>3524</v>
      </c>
      <c r="F26" s="22">
        <v>0</v>
      </c>
      <c r="G26" s="22">
        <v>3300</v>
      </c>
      <c r="H26" s="22">
        <v>314</v>
      </c>
      <c r="I26" s="22">
        <f t="shared" si="7"/>
        <v>2986</v>
      </c>
      <c r="J26" s="22">
        <v>195</v>
      </c>
      <c r="K26" s="22">
        <v>10</v>
      </c>
      <c r="L26" s="22"/>
      <c r="M26" s="22"/>
      <c r="N26" s="22">
        <v>19</v>
      </c>
      <c r="O26" s="21">
        <f t="shared" si="6"/>
        <v>0</v>
      </c>
      <c r="P26" s="22"/>
      <c r="Q26" s="22"/>
      <c r="R26" s="34" t="s">
        <v>70</v>
      </c>
      <c r="S26" s="34" t="s">
        <v>31</v>
      </c>
      <c r="T26" s="35" t="s">
        <v>32</v>
      </c>
      <c r="U26" s="42"/>
    </row>
    <row r="27" s="1" customFormat="1" ht="71.25" spans="1:21">
      <c r="A27" s="16" t="s">
        <v>71</v>
      </c>
      <c r="B27" s="14">
        <f t="shared" si="1"/>
        <v>5182</v>
      </c>
      <c r="C27" s="14">
        <f t="shared" si="2"/>
        <v>1045</v>
      </c>
      <c r="D27" s="14">
        <f t="shared" si="3"/>
        <v>4137</v>
      </c>
      <c r="E27" s="21">
        <f t="shared" si="4"/>
        <v>5182</v>
      </c>
      <c r="F27" s="22">
        <v>0</v>
      </c>
      <c r="G27" s="22">
        <v>4620</v>
      </c>
      <c r="H27" s="22">
        <v>1045</v>
      </c>
      <c r="I27" s="22">
        <f t="shared" si="7"/>
        <v>3575</v>
      </c>
      <c r="J27" s="22">
        <v>165</v>
      </c>
      <c r="K27" s="22">
        <v>14</v>
      </c>
      <c r="L27" s="22">
        <v>323</v>
      </c>
      <c r="M27" s="22"/>
      <c r="N27" s="22">
        <v>60</v>
      </c>
      <c r="O27" s="21">
        <f t="shared" si="6"/>
        <v>0</v>
      </c>
      <c r="P27" s="22"/>
      <c r="Q27" s="22"/>
      <c r="R27" s="34" t="s">
        <v>72</v>
      </c>
      <c r="S27" s="34" t="s">
        <v>73</v>
      </c>
      <c r="T27" s="35" t="s">
        <v>74</v>
      </c>
      <c r="U27" s="42"/>
    </row>
    <row r="28" s="1" customFormat="1" ht="57" spans="1:21">
      <c r="A28" s="16" t="s">
        <v>75</v>
      </c>
      <c r="B28" s="14">
        <f t="shared" si="1"/>
        <v>2208</v>
      </c>
      <c r="C28" s="14">
        <f t="shared" si="2"/>
        <v>941</v>
      </c>
      <c r="D28" s="14">
        <f t="shared" si="3"/>
        <v>1267</v>
      </c>
      <c r="E28" s="21">
        <f t="shared" si="4"/>
        <v>2208</v>
      </c>
      <c r="F28" s="22">
        <v>0</v>
      </c>
      <c r="G28" s="22">
        <v>1980</v>
      </c>
      <c r="H28" s="22">
        <v>941</v>
      </c>
      <c r="I28" s="22">
        <f t="shared" si="7"/>
        <v>1039</v>
      </c>
      <c r="J28" s="22">
        <v>180</v>
      </c>
      <c r="K28" s="22">
        <v>14</v>
      </c>
      <c r="L28" s="22"/>
      <c r="M28" s="22"/>
      <c r="N28" s="22">
        <v>34</v>
      </c>
      <c r="O28" s="21">
        <f t="shared" si="6"/>
        <v>0</v>
      </c>
      <c r="P28" s="22"/>
      <c r="Q28" s="22"/>
      <c r="R28" s="34" t="s">
        <v>76</v>
      </c>
      <c r="S28" s="34" t="s">
        <v>31</v>
      </c>
      <c r="T28" s="35" t="s">
        <v>32</v>
      </c>
      <c r="U28" s="42"/>
    </row>
    <row r="29" s="1" customFormat="1" ht="50" customHeight="1" spans="1:21">
      <c r="A29" s="16" t="s">
        <v>77</v>
      </c>
      <c r="B29" s="14">
        <f t="shared" si="1"/>
        <v>512</v>
      </c>
      <c r="C29" s="14">
        <f t="shared" si="2"/>
        <v>0</v>
      </c>
      <c r="D29" s="14">
        <f t="shared" si="3"/>
        <v>512</v>
      </c>
      <c r="E29" s="21">
        <f t="shared" si="4"/>
        <v>512</v>
      </c>
      <c r="F29" s="22"/>
      <c r="G29" s="22"/>
      <c r="H29" s="22"/>
      <c r="I29" s="22">
        <f t="shared" si="7"/>
        <v>0</v>
      </c>
      <c r="J29" s="22">
        <v>180</v>
      </c>
      <c r="K29" s="22">
        <v>11</v>
      </c>
      <c r="L29" s="22">
        <v>321</v>
      </c>
      <c r="M29" s="22"/>
      <c r="N29" s="22"/>
      <c r="O29" s="21">
        <f t="shared" si="6"/>
        <v>0</v>
      </c>
      <c r="P29" s="22"/>
      <c r="Q29" s="22"/>
      <c r="R29" s="34" t="s">
        <v>78</v>
      </c>
      <c r="S29" s="34" t="s">
        <v>79</v>
      </c>
      <c r="T29" s="35" t="s">
        <v>80</v>
      </c>
      <c r="U29" s="42"/>
    </row>
    <row r="30" s="1" customFormat="1" ht="71.25" spans="1:21">
      <c r="A30" s="16" t="s">
        <v>81</v>
      </c>
      <c r="B30" s="14">
        <f t="shared" si="1"/>
        <v>4476.4</v>
      </c>
      <c r="C30" s="14">
        <f t="shared" si="2"/>
        <v>6960</v>
      </c>
      <c r="D30" s="14">
        <f t="shared" si="3"/>
        <v>-2483.6</v>
      </c>
      <c r="E30" s="21">
        <f t="shared" si="4"/>
        <v>4476.4</v>
      </c>
      <c r="F30" s="22">
        <v>0</v>
      </c>
      <c r="G30" s="22">
        <v>3718.4</v>
      </c>
      <c r="H30" s="22">
        <v>6960</v>
      </c>
      <c r="I30" s="22">
        <f t="shared" si="7"/>
        <v>-3241.6</v>
      </c>
      <c r="J30" s="22">
        <v>630</v>
      </c>
      <c r="K30" s="22">
        <v>21</v>
      </c>
      <c r="L30" s="22"/>
      <c r="M30" s="22"/>
      <c r="N30" s="22">
        <v>107</v>
      </c>
      <c r="O30" s="21">
        <f t="shared" si="6"/>
        <v>0</v>
      </c>
      <c r="P30" s="22"/>
      <c r="Q30" s="22"/>
      <c r="R30" s="34" t="s">
        <v>82</v>
      </c>
      <c r="S30" s="34" t="s">
        <v>31</v>
      </c>
      <c r="T30" s="35" t="s">
        <v>32</v>
      </c>
      <c r="U30" s="39" t="s">
        <v>83</v>
      </c>
    </row>
    <row r="31" s="1" customFormat="1" ht="25" customHeight="1" spans="1:21">
      <c r="A31" s="15" t="s">
        <v>84</v>
      </c>
      <c r="B31" s="14">
        <f t="shared" si="1"/>
        <v>29786.5</v>
      </c>
      <c r="C31" s="14">
        <f t="shared" si="2"/>
        <v>23798.7</v>
      </c>
      <c r="D31" s="14">
        <f t="shared" si="3"/>
        <v>5987.8</v>
      </c>
      <c r="E31" s="21">
        <f t="shared" si="4"/>
        <v>29786.5</v>
      </c>
      <c r="F31" s="22">
        <f t="shared" ref="F31:N31" si="8">SUM(F32:F38)</f>
        <v>23484.7</v>
      </c>
      <c r="G31" s="22">
        <f t="shared" si="8"/>
        <v>3950.8</v>
      </c>
      <c r="H31" s="22">
        <f t="shared" si="8"/>
        <v>314</v>
      </c>
      <c r="I31" s="22">
        <f t="shared" si="8"/>
        <v>3636.8</v>
      </c>
      <c r="J31" s="22">
        <f t="shared" si="8"/>
        <v>1950</v>
      </c>
      <c r="K31" s="22">
        <f t="shared" si="8"/>
        <v>147</v>
      </c>
      <c r="L31" s="22">
        <f t="shared" si="8"/>
        <v>0</v>
      </c>
      <c r="M31" s="22">
        <f t="shared" si="8"/>
        <v>0</v>
      </c>
      <c r="N31" s="22">
        <f t="shared" si="8"/>
        <v>254</v>
      </c>
      <c r="O31" s="21">
        <f t="shared" si="6"/>
        <v>0</v>
      </c>
      <c r="P31" s="22">
        <f>SUM(P32:P38)</f>
        <v>0</v>
      </c>
      <c r="Q31" s="22">
        <f>SUM(Q32:Q38)</f>
        <v>0</v>
      </c>
      <c r="R31" s="34" t="s">
        <v>37</v>
      </c>
      <c r="S31" s="34" t="s">
        <v>37</v>
      </c>
      <c r="T31" s="35" t="s">
        <v>37</v>
      </c>
      <c r="U31" s="41"/>
    </row>
    <row r="32" s="1" customFormat="1" ht="25" customHeight="1" spans="1:21">
      <c r="A32" s="18" t="s">
        <v>85</v>
      </c>
      <c r="B32" s="14">
        <f t="shared" si="1"/>
        <v>7936.4</v>
      </c>
      <c r="C32" s="14">
        <f t="shared" si="2"/>
        <v>7936.4</v>
      </c>
      <c r="D32" s="14">
        <f t="shared" si="3"/>
        <v>0</v>
      </c>
      <c r="E32" s="21">
        <f t="shared" si="4"/>
        <v>7936.4</v>
      </c>
      <c r="F32" s="22">
        <v>7936.4</v>
      </c>
      <c r="G32" s="22"/>
      <c r="H32" s="22">
        <v>0</v>
      </c>
      <c r="I32" s="22">
        <f t="shared" ref="I32:I38" si="9">G32-H32</f>
        <v>0</v>
      </c>
      <c r="J32" s="22">
        <v>0</v>
      </c>
      <c r="K32" s="22">
        <v>0</v>
      </c>
      <c r="L32" s="22"/>
      <c r="M32" s="22"/>
      <c r="N32" s="22"/>
      <c r="O32" s="21">
        <f t="shared" si="6"/>
        <v>0</v>
      </c>
      <c r="P32" s="22"/>
      <c r="Q32" s="22"/>
      <c r="R32" s="34" t="s">
        <v>86</v>
      </c>
      <c r="S32" s="34" t="s">
        <v>36</v>
      </c>
      <c r="T32" s="35"/>
      <c r="U32" s="41"/>
    </row>
    <row r="33" s="1" customFormat="1" ht="37" customHeight="1" spans="1:21">
      <c r="A33" s="18" t="s">
        <v>87</v>
      </c>
      <c r="B33" s="14">
        <f t="shared" si="1"/>
        <v>20</v>
      </c>
      <c r="C33" s="14">
        <f t="shared" si="2"/>
        <v>0</v>
      </c>
      <c r="D33" s="14">
        <f t="shared" si="3"/>
        <v>20</v>
      </c>
      <c r="E33" s="21">
        <f t="shared" si="4"/>
        <v>20</v>
      </c>
      <c r="F33" s="22"/>
      <c r="G33" s="22"/>
      <c r="H33" s="22"/>
      <c r="I33" s="22">
        <f t="shared" si="9"/>
        <v>0</v>
      </c>
      <c r="J33" s="22">
        <v>0</v>
      </c>
      <c r="K33" s="22">
        <v>6</v>
      </c>
      <c r="L33" s="22"/>
      <c r="M33" s="22"/>
      <c r="N33" s="22">
        <v>14</v>
      </c>
      <c r="O33" s="21">
        <f t="shared" si="6"/>
        <v>0</v>
      </c>
      <c r="P33" s="22"/>
      <c r="Q33" s="22"/>
      <c r="R33" s="34" t="s">
        <v>88</v>
      </c>
      <c r="S33" s="34" t="s">
        <v>36</v>
      </c>
      <c r="T33" s="35" t="s">
        <v>37</v>
      </c>
      <c r="U33" s="42"/>
    </row>
    <row r="34" s="1" customFormat="1" ht="51" customHeight="1" spans="1:21">
      <c r="A34" s="18" t="s">
        <v>89</v>
      </c>
      <c r="B34" s="14">
        <f t="shared" si="1"/>
        <v>349</v>
      </c>
      <c r="C34" s="14">
        <f t="shared" si="2"/>
        <v>314</v>
      </c>
      <c r="D34" s="14">
        <f t="shared" si="3"/>
        <v>35</v>
      </c>
      <c r="E34" s="21">
        <f t="shared" si="4"/>
        <v>349</v>
      </c>
      <c r="F34" s="22">
        <v>0</v>
      </c>
      <c r="G34" s="22"/>
      <c r="H34" s="22">
        <v>314</v>
      </c>
      <c r="I34" s="22">
        <f t="shared" si="9"/>
        <v>-314</v>
      </c>
      <c r="J34" s="22">
        <v>315</v>
      </c>
      <c r="K34" s="22">
        <v>10</v>
      </c>
      <c r="L34" s="22"/>
      <c r="M34" s="22"/>
      <c r="N34" s="22">
        <v>24</v>
      </c>
      <c r="O34" s="21">
        <f t="shared" si="6"/>
        <v>0</v>
      </c>
      <c r="P34" s="22"/>
      <c r="Q34" s="22"/>
      <c r="R34" s="34" t="s">
        <v>90</v>
      </c>
      <c r="S34" s="34" t="s">
        <v>36</v>
      </c>
      <c r="T34" s="35" t="s">
        <v>37</v>
      </c>
      <c r="U34" s="42"/>
    </row>
    <row r="35" s="1" customFormat="1" ht="48" customHeight="1" spans="1:21">
      <c r="A35" s="18" t="s">
        <v>91</v>
      </c>
      <c r="B35" s="14">
        <f t="shared" si="1"/>
        <v>321</v>
      </c>
      <c r="C35" s="14">
        <f t="shared" si="2"/>
        <v>0</v>
      </c>
      <c r="D35" s="14">
        <f t="shared" si="3"/>
        <v>321</v>
      </c>
      <c r="E35" s="21">
        <f t="shared" si="4"/>
        <v>321</v>
      </c>
      <c r="F35" s="22"/>
      <c r="G35" s="22"/>
      <c r="H35" s="22"/>
      <c r="I35" s="22">
        <f t="shared" si="9"/>
        <v>0</v>
      </c>
      <c r="J35" s="22">
        <v>285</v>
      </c>
      <c r="K35" s="22">
        <v>9</v>
      </c>
      <c r="L35" s="22"/>
      <c r="M35" s="22"/>
      <c r="N35" s="22">
        <v>27</v>
      </c>
      <c r="O35" s="21">
        <f t="shared" si="6"/>
        <v>0</v>
      </c>
      <c r="P35" s="22"/>
      <c r="Q35" s="22"/>
      <c r="R35" s="34" t="s">
        <v>92</v>
      </c>
      <c r="S35" s="34" t="s">
        <v>36</v>
      </c>
      <c r="T35" s="35" t="s">
        <v>37</v>
      </c>
      <c r="U35" s="42"/>
    </row>
    <row r="36" s="1" customFormat="1" ht="48" customHeight="1" spans="1:21">
      <c r="A36" s="18" t="s">
        <v>93</v>
      </c>
      <c r="B36" s="14">
        <f t="shared" si="1"/>
        <v>309</v>
      </c>
      <c r="C36" s="14">
        <f t="shared" si="2"/>
        <v>0</v>
      </c>
      <c r="D36" s="14">
        <f t="shared" si="3"/>
        <v>309</v>
      </c>
      <c r="E36" s="21">
        <f t="shared" si="4"/>
        <v>309</v>
      </c>
      <c r="F36" s="22"/>
      <c r="G36" s="22"/>
      <c r="H36" s="22"/>
      <c r="I36" s="22">
        <f t="shared" si="9"/>
        <v>0</v>
      </c>
      <c r="J36" s="22">
        <v>270</v>
      </c>
      <c r="K36" s="22">
        <v>10</v>
      </c>
      <c r="L36" s="22"/>
      <c r="M36" s="22"/>
      <c r="N36" s="22">
        <v>29</v>
      </c>
      <c r="O36" s="21">
        <f t="shared" si="6"/>
        <v>0</v>
      </c>
      <c r="P36" s="22"/>
      <c r="Q36" s="22"/>
      <c r="R36" s="34" t="s">
        <v>94</v>
      </c>
      <c r="S36" s="34" t="s">
        <v>36</v>
      </c>
      <c r="T36" s="35" t="s">
        <v>37</v>
      </c>
      <c r="U36" s="42"/>
    </row>
    <row r="37" s="1" customFormat="1" ht="57" customHeight="1" spans="1:21">
      <c r="A37" s="18" t="s">
        <v>95</v>
      </c>
      <c r="B37" s="14">
        <f t="shared" si="1"/>
        <v>7982.8</v>
      </c>
      <c r="C37" s="14">
        <f t="shared" si="2"/>
        <v>7394.8</v>
      </c>
      <c r="D37" s="14">
        <f t="shared" si="3"/>
        <v>588</v>
      </c>
      <c r="E37" s="21">
        <f t="shared" si="4"/>
        <v>7982.8</v>
      </c>
      <c r="F37" s="22">
        <v>7394.8</v>
      </c>
      <c r="G37" s="22"/>
      <c r="H37" s="22">
        <v>0</v>
      </c>
      <c r="I37" s="22">
        <f t="shared" si="9"/>
        <v>0</v>
      </c>
      <c r="J37" s="22">
        <v>495</v>
      </c>
      <c r="K37" s="22">
        <v>20</v>
      </c>
      <c r="L37" s="22"/>
      <c r="M37" s="22"/>
      <c r="N37" s="22">
        <v>73</v>
      </c>
      <c r="O37" s="21">
        <f t="shared" si="6"/>
        <v>0</v>
      </c>
      <c r="P37" s="22"/>
      <c r="Q37" s="22"/>
      <c r="R37" s="34" t="s">
        <v>96</v>
      </c>
      <c r="S37" s="34" t="s">
        <v>36</v>
      </c>
      <c r="T37" s="35"/>
      <c r="U37" s="42"/>
    </row>
    <row r="38" s="1" customFormat="1" ht="88" customHeight="1" spans="1:21">
      <c r="A38" s="18" t="s">
        <v>97</v>
      </c>
      <c r="B38" s="14">
        <f t="shared" si="1"/>
        <v>12868.3</v>
      </c>
      <c r="C38" s="14">
        <f t="shared" si="2"/>
        <v>8153.5</v>
      </c>
      <c r="D38" s="14">
        <f t="shared" si="3"/>
        <v>4714.8</v>
      </c>
      <c r="E38" s="21">
        <f t="shared" si="4"/>
        <v>12868.3</v>
      </c>
      <c r="F38" s="22">
        <v>8153.5</v>
      </c>
      <c r="G38" s="22">
        <v>3950.8</v>
      </c>
      <c r="H38" s="22">
        <v>0</v>
      </c>
      <c r="I38" s="22">
        <f t="shared" si="9"/>
        <v>3950.8</v>
      </c>
      <c r="J38" s="22">
        <v>585</v>
      </c>
      <c r="K38" s="22">
        <v>92</v>
      </c>
      <c r="L38" s="22"/>
      <c r="M38" s="22"/>
      <c r="N38" s="22">
        <v>87</v>
      </c>
      <c r="O38" s="21">
        <f t="shared" si="6"/>
        <v>0</v>
      </c>
      <c r="P38" s="22"/>
      <c r="Q38" s="22"/>
      <c r="R38" s="34" t="s">
        <v>98</v>
      </c>
      <c r="S38" s="34" t="s">
        <v>31</v>
      </c>
      <c r="T38" s="35" t="s">
        <v>32</v>
      </c>
      <c r="U38" s="42"/>
    </row>
    <row r="39" s="1" customFormat="1" ht="29" customHeight="1" spans="1:21">
      <c r="A39" s="15" t="s">
        <v>99</v>
      </c>
      <c r="B39" s="14">
        <f t="shared" si="1"/>
        <v>5413.2</v>
      </c>
      <c r="C39" s="14">
        <f t="shared" si="2"/>
        <v>7890.2</v>
      </c>
      <c r="D39" s="14">
        <f t="shared" si="3"/>
        <v>-2477</v>
      </c>
      <c r="E39" s="21">
        <f t="shared" si="4"/>
        <v>5413.2</v>
      </c>
      <c r="F39" s="22">
        <f t="shared" ref="F39:N39" si="10">SUM(F40:F45)</f>
        <v>4756.2</v>
      </c>
      <c r="G39" s="22">
        <f t="shared" si="10"/>
        <v>0</v>
      </c>
      <c r="H39" s="22">
        <f t="shared" si="10"/>
        <v>3134</v>
      </c>
      <c r="I39" s="22">
        <f t="shared" si="10"/>
        <v>-3134</v>
      </c>
      <c r="J39" s="22">
        <f t="shared" si="10"/>
        <v>0</v>
      </c>
      <c r="K39" s="22">
        <f t="shared" si="10"/>
        <v>100</v>
      </c>
      <c r="L39" s="22">
        <f t="shared" si="10"/>
        <v>406</v>
      </c>
      <c r="M39" s="22">
        <f t="shared" si="10"/>
        <v>0</v>
      </c>
      <c r="N39" s="22">
        <f t="shared" si="10"/>
        <v>151</v>
      </c>
      <c r="O39" s="21">
        <f t="shared" si="6"/>
        <v>0</v>
      </c>
      <c r="P39" s="22">
        <f>SUM(P40:P45)</f>
        <v>0</v>
      </c>
      <c r="Q39" s="22">
        <f>SUM(Q40:Q45)</f>
        <v>0</v>
      </c>
      <c r="R39" s="34"/>
      <c r="S39" s="34" t="s">
        <v>37</v>
      </c>
      <c r="T39" s="35" t="s">
        <v>37</v>
      </c>
      <c r="U39" s="41"/>
    </row>
    <row r="40" s="1" customFormat="1" ht="29" customHeight="1" spans="1:21">
      <c r="A40" s="18" t="s">
        <v>100</v>
      </c>
      <c r="B40" s="14">
        <f t="shared" si="1"/>
        <v>1268.7</v>
      </c>
      <c r="C40" s="14">
        <f t="shared" si="2"/>
        <v>1268.7</v>
      </c>
      <c r="D40" s="14">
        <f t="shared" si="3"/>
        <v>0</v>
      </c>
      <c r="E40" s="21">
        <f t="shared" si="4"/>
        <v>1268.7</v>
      </c>
      <c r="F40" s="22">
        <v>1268.7</v>
      </c>
      <c r="G40" s="22"/>
      <c r="H40" s="22">
        <v>0</v>
      </c>
      <c r="I40" s="22">
        <f t="shared" ref="I40:I45" si="11">G40-H40</f>
        <v>0</v>
      </c>
      <c r="J40" s="22">
        <v>0</v>
      </c>
      <c r="K40" s="22">
        <v>0</v>
      </c>
      <c r="L40" s="22"/>
      <c r="M40" s="22"/>
      <c r="N40" s="22"/>
      <c r="O40" s="21">
        <f t="shared" si="6"/>
        <v>0</v>
      </c>
      <c r="P40" s="22"/>
      <c r="Q40" s="22"/>
      <c r="R40" s="34" t="s">
        <v>86</v>
      </c>
      <c r="S40" s="34" t="s">
        <v>36</v>
      </c>
      <c r="T40" s="35"/>
      <c r="U40" s="41"/>
    </row>
    <row r="41" s="1" customFormat="1" ht="29" customHeight="1" spans="1:21">
      <c r="A41" s="18" t="s">
        <v>101</v>
      </c>
      <c r="B41" s="14">
        <f t="shared" si="1"/>
        <v>7</v>
      </c>
      <c r="C41" s="14">
        <f t="shared" si="2"/>
        <v>0</v>
      </c>
      <c r="D41" s="14">
        <f t="shared" si="3"/>
        <v>7</v>
      </c>
      <c r="E41" s="21">
        <f t="shared" si="4"/>
        <v>7</v>
      </c>
      <c r="F41" s="22"/>
      <c r="G41" s="22"/>
      <c r="H41" s="22"/>
      <c r="I41" s="22">
        <f t="shared" si="11"/>
        <v>0</v>
      </c>
      <c r="J41" s="22">
        <v>0</v>
      </c>
      <c r="K41" s="22">
        <v>0</v>
      </c>
      <c r="L41" s="22"/>
      <c r="M41" s="22"/>
      <c r="N41" s="22">
        <v>7</v>
      </c>
      <c r="O41" s="21">
        <f t="shared" si="6"/>
        <v>0</v>
      </c>
      <c r="P41" s="22"/>
      <c r="Q41" s="22"/>
      <c r="R41" s="34" t="s">
        <v>102</v>
      </c>
      <c r="S41" s="34" t="s">
        <v>36</v>
      </c>
      <c r="T41" s="35" t="s">
        <v>37</v>
      </c>
      <c r="U41" s="41"/>
    </row>
    <row r="42" s="1" customFormat="1" ht="29" customHeight="1" spans="1:21">
      <c r="A42" s="18" t="s">
        <v>103</v>
      </c>
      <c r="B42" s="14">
        <f t="shared" si="1"/>
        <v>9</v>
      </c>
      <c r="C42" s="14">
        <f t="shared" si="2"/>
        <v>0</v>
      </c>
      <c r="D42" s="14">
        <f t="shared" si="3"/>
        <v>9</v>
      </c>
      <c r="E42" s="21">
        <f t="shared" si="4"/>
        <v>9</v>
      </c>
      <c r="F42" s="22"/>
      <c r="G42" s="22"/>
      <c r="H42" s="22"/>
      <c r="I42" s="22">
        <f t="shared" si="11"/>
        <v>0</v>
      </c>
      <c r="J42" s="22">
        <v>0</v>
      </c>
      <c r="K42" s="22">
        <v>0</v>
      </c>
      <c r="L42" s="22"/>
      <c r="M42" s="22"/>
      <c r="N42" s="22">
        <v>9</v>
      </c>
      <c r="O42" s="21">
        <f t="shared" si="6"/>
        <v>0</v>
      </c>
      <c r="P42" s="22"/>
      <c r="Q42" s="22"/>
      <c r="R42" s="34" t="s">
        <v>104</v>
      </c>
      <c r="S42" s="34" t="s">
        <v>36</v>
      </c>
      <c r="T42" s="35" t="s">
        <v>37</v>
      </c>
      <c r="U42" s="41"/>
    </row>
    <row r="43" s="1" customFormat="1" ht="36" customHeight="1" spans="1:21">
      <c r="A43" s="18" t="s">
        <v>105</v>
      </c>
      <c r="B43" s="14">
        <f t="shared" si="1"/>
        <v>47</v>
      </c>
      <c r="C43" s="14">
        <f t="shared" si="2"/>
        <v>1184</v>
      </c>
      <c r="D43" s="14">
        <f t="shared" si="3"/>
        <v>-1137</v>
      </c>
      <c r="E43" s="21">
        <f t="shared" si="4"/>
        <v>47</v>
      </c>
      <c r="F43" s="22">
        <v>0</v>
      </c>
      <c r="G43" s="22"/>
      <c r="H43" s="22">
        <v>1184</v>
      </c>
      <c r="I43" s="22">
        <f t="shared" si="11"/>
        <v>-1184</v>
      </c>
      <c r="J43" s="22">
        <v>0</v>
      </c>
      <c r="K43" s="22">
        <v>9</v>
      </c>
      <c r="L43" s="22"/>
      <c r="M43" s="22"/>
      <c r="N43" s="22">
        <v>38</v>
      </c>
      <c r="O43" s="21">
        <f t="shared" si="6"/>
        <v>0</v>
      </c>
      <c r="P43" s="22"/>
      <c r="Q43" s="22"/>
      <c r="R43" s="34" t="s">
        <v>106</v>
      </c>
      <c r="S43" s="34" t="s">
        <v>36</v>
      </c>
      <c r="T43" s="35" t="s">
        <v>37</v>
      </c>
      <c r="U43" s="41"/>
    </row>
    <row r="44" s="1" customFormat="1" ht="64" customHeight="1" spans="1:21">
      <c r="A44" s="18" t="s">
        <v>107</v>
      </c>
      <c r="B44" s="14">
        <f t="shared" si="1"/>
        <v>1969</v>
      </c>
      <c r="C44" s="14">
        <f t="shared" si="2"/>
        <v>2958</v>
      </c>
      <c r="D44" s="14">
        <f t="shared" si="3"/>
        <v>-989</v>
      </c>
      <c r="E44" s="21">
        <f t="shared" si="4"/>
        <v>1969</v>
      </c>
      <c r="F44" s="22">
        <v>1844</v>
      </c>
      <c r="G44" s="22"/>
      <c r="H44" s="22">
        <v>1114</v>
      </c>
      <c r="I44" s="22">
        <f t="shared" si="11"/>
        <v>-1114</v>
      </c>
      <c r="J44" s="22">
        <v>0</v>
      </c>
      <c r="K44" s="22">
        <v>81</v>
      </c>
      <c r="L44" s="22"/>
      <c r="M44" s="22"/>
      <c r="N44" s="22">
        <v>44</v>
      </c>
      <c r="O44" s="21">
        <f t="shared" si="6"/>
        <v>0</v>
      </c>
      <c r="P44" s="22"/>
      <c r="Q44" s="22"/>
      <c r="R44" s="34" t="s">
        <v>108</v>
      </c>
      <c r="S44" s="34" t="s">
        <v>36</v>
      </c>
      <c r="T44" s="35"/>
      <c r="U44" s="42"/>
    </row>
    <row r="45" s="1" customFormat="1" ht="69" customHeight="1" spans="1:21">
      <c r="A45" s="18" t="s">
        <v>109</v>
      </c>
      <c r="B45" s="14">
        <f t="shared" si="1"/>
        <v>2112.5</v>
      </c>
      <c r="C45" s="14">
        <f t="shared" si="2"/>
        <v>2479.5</v>
      </c>
      <c r="D45" s="14">
        <f t="shared" si="3"/>
        <v>-367</v>
      </c>
      <c r="E45" s="21">
        <f t="shared" si="4"/>
        <v>2112.5</v>
      </c>
      <c r="F45" s="22">
        <v>1643.5</v>
      </c>
      <c r="G45" s="22"/>
      <c r="H45" s="22">
        <v>836</v>
      </c>
      <c r="I45" s="22">
        <f t="shared" si="11"/>
        <v>-836</v>
      </c>
      <c r="J45" s="22">
        <v>0</v>
      </c>
      <c r="K45" s="22">
        <v>10</v>
      </c>
      <c r="L45" s="22">
        <v>406</v>
      </c>
      <c r="M45" s="22"/>
      <c r="N45" s="22">
        <v>53</v>
      </c>
      <c r="O45" s="21">
        <f t="shared" si="6"/>
        <v>0</v>
      </c>
      <c r="P45" s="22"/>
      <c r="Q45" s="22"/>
      <c r="R45" s="34" t="s">
        <v>110</v>
      </c>
      <c r="S45" s="34" t="s">
        <v>79</v>
      </c>
      <c r="T45" s="35" t="s">
        <v>80</v>
      </c>
      <c r="U45" s="42"/>
    </row>
    <row r="46" s="1" customFormat="1" ht="27" customHeight="1" spans="1:21">
      <c r="A46" s="15" t="s">
        <v>111</v>
      </c>
      <c r="B46" s="14">
        <f t="shared" si="1"/>
        <v>94117</v>
      </c>
      <c r="C46" s="14">
        <f t="shared" si="2"/>
        <v>48039.2</v>
      </c>
      <c r="D46" s="14">
        <f t="shared" si="3"/>
        <v>46077.8</v>
      </c>
      <c r="E46" s="21">
        <f t="shared" si="4"/>
        <v>94117</v>
      </c>
      <c r="F46" s="22">
        <f t="shared" ref="F46:N46" si="12">SUM(F47:F54)</f>
        <v>39827.2</v>
      </c>
      <c r="G46" s="22">
        <f t="shared" si="12"/>
        <v>51368.8</v>
      </c>
      <c r="H46" s="22">
        <f t="shared" si="12"/>
        <v>8212</v>
      </c>
      <c r="I46" s="22">
        <f t="shared" si="12"/>
        <v>43156.8</v>
      </c>
      <c r="J46" s="22">
        <f t="shared" si="12"/>
        <v>1635</v>
      </c>
      <c r="K46" s="22">
        <f t="shared" si="12"/>
        <v>176</v>
      </c>
      <c r="L46" s="22">
        <f t="shared" si="12"/>
        <v>724</v>
      </c>
      <c r="M46" s="22">
        <f t="shared" si="12"/>
        <v>0</v>
      </c>
      <c r="N46" s="22">
        <f t="shared" si="12"/>
        <v>386</v>
      </c>
      <c r="O46" s="21">
        <f t="shared" si="6"/>
        <v>0</v>
      </c>
      <c r="P46" s="22">
        <f>SUM(P47:P54)</f>
        <v>0</v>
      </c>
      <c r="Q46" s="22">
        <f>SUM(Q47:Q54)</f>
        <v>0</v>
      </c>
      <c r="R46" s="34" t="s">
        <v>37</v>
      </c>
      <c r="S46" s="34" t="s">
        <v>37</v>
      </c>
      <c r="T46" s="35" t="s">
        <v>37</v>
      </c>
      <c r="U46" s="41"/>
    </row>
    <row r="47" s="1" customFormat="1" ht="32" customHeight="1" spans="1:21">
      <c r="A47" s="18" t="s">
        <v>112</v>
      </c>
      <c r="B47" s="14">
        <f t="shared" si="1"/>
        <v>9322.1</v>
      </c>
      <c r="C47" s="14">
        <f t="shared" si="2"/>
        <v>9322.1</v>
      </c>
      <c r="D47" s="14">
        <f t="shared" si="3"/>
        <v>0</v>
      </c>
      <c r="E47" s="21">
        <f t="shared" si="4"/>
        <v>9322.1</v>
      </c>
      <c r="F47" s="22">
        <v>9322.1</v>
      </c>
      <c r="G47" s="22"/>
      <c r="H47" s="22">
        <v>0</v>
      </c>
      <c r="I47" s="22">
        <f t="shared" ref="I47:I54" si="13">G47-H47</f>
        <v>0</v>
      </c>
      <c r="J47" s="22">
        <v>0</v>
      </c>
      <c r="K47" s="22">
        <v>0</v>
      </c>
      <c r="L47" s="22"/>
      <c r="M47" s="22"/>
      <c r="N47" s="22"/>
      <c r="O47" s="21">
        <f t="shared" si="6"/>
        <v>0</v>
      </c>
      <c r="P47" s="22"/>
      <c r="Q47" s="22"/>
      <c r="R47" s="34" t="s">
        <v>86</v>
      </c>
      <c r="S47" s="34" t="s">
        <v>36</v>
      </c>
      <c r="T47" s="35"/>
      <c r="U47" s="41"/>
    </row>
    <row r="48" s="1" customFormat="1" ht="51" customHeight="1" spans="1:21">
      <c r="A48" s="18" t="s">
        <v>113</v>
      </c>
      <c r="B48" s="14">
        <f t="shared" si="1"/>
        <v>201</v>
      </c>
      <c r="C48" s="14">
        <f t="shared" si="2"/>
        <v>4456</v>
      </c>
      <c r="D48" s="14">
        <f t="shared" si="3"/>
        <v>-4255</v>
      </c>
      <c r="E48" s="21">
        <f t="shared" si="4"/>
        <v>201</v>
      </c>
      <c r="F48" s="22">
        <v>0</v>
      </c>
      <c r="G48" s="22"/>
      <c r="H48" s="22">
        <v>4456</v>
      </c>
      <c r="I48" s="22">
        <f t="shared" si="13"/>
        <v>-4456</v>
      </c>
      <c r="J48" s="22">
        <v>150</v>
      </c>
      <c r="K48" s="22">
        <v>11</v>
      </c>
      <c r="L48" s="22"/>
      <c r="M48" s="22"/>
      <c r="N48" s="22">
        <v>40</v>
      </c>
      <c r="O48" s="21">
        <f t="shared" si="6"/>
        <v>0</v>
      </c>
      <c r="P48" s="22"/>
      <c r="Q48" s="22"/>
      <c r="R48" s="34" t="s">
        <v>114</v>
      </c>
      <c r="S48" s="34" t="s">
        <v>36</v>
      </c>
      <c r="T48" s="35" t="s">
        <v>37</v>
      </c>
      <c r="U48" s="42"/>
    </row>
    <row r="49" s="1" customFormat="1" ht="65" customHeight="1" spans="1:21">
      <c r="A49" s="18" t="s">
        <v>115</v>
      </c>
      <c r="B49" s="14">
        <f t="shared" si="1"/>
        <v>3106</v>
      </c>
      <c r="C49" s="14">
        <f t="shared" si="2"/>
        <v>0</v>
      </c>
      <c r="D49" s="14">
        <f t="shared" si="3"/>
        <v>3106</v>
      </c>
      <c r="E49" s="21">
        <f t="shared" si="4"/>
        <v>3106</v>
      </c>
      <c r="F49" s="22"/>
      <c r="G49" s="22">
        <v>2860</v>
      </c>
      <c r="H49" s="22"/>
      <c r="I49" s="22">
        <f t="shared" si="13"/>
        <v>2860</v>
      </c>
      <c r="J49" s="22">
        <v>180</v>
      </c>
      <c r="K49" s="22">
        <v>14</v>
      </c>
      <c r="L49" s="22"/>
      <c r="M49" s="22"/>
      <c r="N49" s="22">
        <v>52</v>
      </c>
      <c r="O49" s="21">
        <f t="shared" si="6"/>
        <v>0</v>
      </c>
      <c r="P49" s="22"/>
      <c r="Q49" s="22"/>
      <c r="R49" s="34" t="s">
        <v>116</v>
      </c>
      <c r="S49" s="34" t="s">
        <v>31</v>
      </c>
      <c r="T49" s="35" t="s">
        <v>32</v>
      </c>
      <c r="U49" s="42"/>
    </row>
    <row r="50" s="1" customFormat="1" ht="57" spans="1:21">
      <c r="A50" s="18" t="s">
        <v>117</v>
      </c>
      <c r="B50" s="14">
        <f t="shared" si="1"/>
        <v>1347</v>
      </c>
      <c r="C50" s="14">
        <f t="shared" si="2"/>
        <v>0</v>
      </c>
      <c r="D50" s="14">
        <f t="shared" si="3"/>
        <v>1347</v>
      </c>
      <c r="E50" s="21">
        <f t="shared" si="4"/>
        <v>1347</v>
      </c>
      <c r="F50" s="22"/>
      <c r="G50" s="22">
        <v>1320</v>
      </c>
      <c r="H50" s="22"/>
      <c r="I50" s="22">
        <f t="shared" si="13"/>
        <v>1320</v>
      </c>
      <c r="J50" s="22">
        <v>0</v>
      </c>
      <c r="K50" s="22">
        <v>7</v>
      </c>
      <c r="L50" s="22"/>
      <c r="M50" s="22"/>
      <c r="N50" s="22">
        <v>20</v>
      </c>
      <c r="O50" s="21">
        <f t="shared" si="6"/>
        <v>0</v>
      </c>
      <c r="P50" s="22"/>
      <c r="Q50" s="22"/>
      <c r="R50" s="34" t="s">
        <v>118</v>
      </c>
      <c r="S50" s="34" t="s">
        <v>31</v>
      </c>
      <c r="T50" s="35" t="s">
        <v>32</v>
      </c>
      <c r="U50" s="42"/>
    </row>
    <row r="51" s="1" customFormat="1" ht="92" customHeight="1" spans="1:21">
      <c r="A51" s="18" t="s">
        <v>119</v>
      </c>
      <c r="B51" s="14">
        <f t="shared" si="1"/>
        <v>27602.7</v>
      </c>
      <c r="C51" s="14">
        <f t="shared" si="2"/>
        <v>9129.7</v>
      </c>
      <c r="D51" s="14">
        <f t="shared" si="3"/>
        <v>18473</v>
      </c>
      <c r="E51" s="21">
        <f t="shared" si="4"/>
        <v>27602.7</v>
      </c>
      <c r="F51" s="22">
        <v>9129.7</v>
      </c>
      <c r="G51" s="22">
        <v>17532</v>
      </c>
      <c r="H51" s="22">
        <v>0</v>
      </c>
      <c r="I51" s="22">
        <f t="shared" si="13"/>
        <v>17532</v>
      </c>
      <c r="J51" s="22">
        <v>495</v>
      </c>
      <c r="K51" s="22">
        <v>19</v>
      </c>
      <c r="L51" s="22">
        <v>332</v>
      </c>
      <c r="M51" s="22"/>
      <c r="N51" s="22">
        <v>95</v>
      </c>
      <c r="O51" s="21">
        <f t="shared" si="6"/>
        <v>0</v>
      </c>
      <c r="P51" s="22"/>
      <c r="Q51" s="22"/>
      <c r="R51" s="34" t="s">
        <v>120</v>
      </c>
      <c r="S51" s="34" t="s">
        <v>73</v>
      </c>
      <c r="T51" s="35" t="s">
        <v>74</v>
      </c>
      <c r="U51" s="42"/>
    </row>
    <row r="52" s="1" customFormat="1" ht="77" customHeight="1" spans="1:21">
      <c r="A52" s="18" t="s">
        <v>121</v>
      </c>
      <c r="B52" s="14">
        <f t="shared" si="1"/>
        <v>18532.7</v>
      </c>
      <c r="C52" s="14">
        <f t="shared" si="2"/>
        <v>9051.7</v>
      </c>
      <c r="D52" s="14">
        <f t="shared" si="3"/>
        <v>9481</v>
      </c>
      <c r="E52" s="21">
        <f t="shared" si="4"/>
        <v>18532.7</v>
      </c>
      <c r="F52" s="22">
        <v>8112.7</v>
      </c>
      <c r="G52" s="22">
        <v>10120</v>
      </c>
      <c r="H52" s="22">
        <v>939</v>
      </c>
      <c r="I52" s="22">
        <f t="shared" si="13"/>
        <v>9181</v>
      </c>
      <c r="J52" s="22">
        <v>210</v>
      </c>
      <c r="K52" s="22">
        <v>19</v>
      </c>
      <c r="L52" s="22"/>
      <c r="M52" s="22"/>
      <c r="N52" s="22">
        <v>71</v>
      </c>
      <c r="O52" s="21">
        <f t="shared" si="6"/>
        <v>0</v>
      </c>
      <c r="P52" s="22"/>
      <c r="Q52" s="22"/>
      <c r="R52" s="34" t="s">
        <v>122</v>
      </c>
      <c r="S52" s="34" t="s">
        <v>31</v>
      </c>
      <c r="T52" s="35" t="s">
        <v>32</v>
      </c>
      <c r="U52" s="42"/>
    </row>
    <row r="53" s="1" customFormat="1" ht="96" customHeight="1" spans="1:21">
      <c r="A53" s="18" t="s">
        <v>123</v>
      </c>
      <c r="B53" s="14">
        <f t="shared" si="1"/>
        <v>15067.6</v>
      </c>
      <c r="C53" s="14">
        <f t="shared" si="2"/>
        <v>7269.6</v>
      </c>
      <c r="D53" s="14">
        <f t="shared" si="3"/>
        <v>7798</v>
      </c>
      <c r="E53" s="21">
        <f t="shared" si="4"/>
        <v>15067.6</v>
      </c>
      <c r="F53" s="22">
        <v>6330.6</v>
      </c>
      <c r="G53" s="22">
        <v>8360</v>
      </c>
      <c r="H53" s="22">
        <v>939</v>
      </c>
      <c r="I53" s="22">
        <f t="shared" si="13"/>
        <v>7421</v>
      </c>
      <c r="J53" s="22">
        <v>180</v>
      </c>
      <c r="K53" s="22">
        <v>89</v>
      </c>
      <c r="L53" s="22"/>
      <c r="M53" s="22"/>
      <c r="N53" s="22">
        <v>108</v>
      </c>
      <c r="O53" s="21">
        <f t="shared" si="6"/>
        <v>0</v>
      </c>
      <c r="P53" s="22"/>
      <c r="Q53" s="22"/>
      <c r="R53" s="34" t="s">
        <v>124</v>
      </c>
      <c r="S53" s="34" t="s">
        <v>31</v>
      </c>
      <c r="T53" s="35" t="s">
        <v>32</v>
      </c>
      <c r="U53" s="42"/>
    </row>
    <row r="54" s="1" customFormat="1" ht="91" customHeight="1" spans="1:21">
      <c r="A54" s="18" t="s">
        <v>125</v>
      </c>
      <c r="B54" s="14">
        <f t="shared" si="1"/>
        <v>18937.9</v>
      </c>
      <c r="C54" s="14">
        <f t="shared" si="2"/>
        <v>8810.1</v>
      </c>
      <c r="D54" s="14">
        <f t="shared" si="3"/>
        <v>10127.8</v>
      </c>
      <c r="E54" s="21">
        <f t="shared" si="4"/>
        <v>18937.9</v>
      </c>
      <c r="F54" s="22">
        <v>6932.1</v>
      </c>
      <c r="G54" s="22">
        <v>11176.8</v>
      </c>
      <c r="H54" s="22">
        <v>1878</v>
      </c>
      <c r="I54" s="22">
        <f t="shared" si="13"/>
        <v>9298.8</v>
      </c>
      <c r="J54" s="22">
        <v>420</v>
      </c>
      <c r="K54" s="22">
        <v>17</v>
      </c>
      <c r="L54" s="22">
        <v>392</v>
      </c>
      <c r="M54" s="22"/>
      <c r="N54" s="22"/>
      <c r="O54" s="21">
        <f t="shared" si="6"/>
        <v>0</v>
      </c>
      <c r="P54" s="22"/>
      <c r="Q54" s="22"/>
      <c r="R54" s="34" t="s">
        <v>126</v>
      </c>
      <c r="S54" s="34" t="s">
        <v>73</v>
      </c>
      <c r="T54" s="35" t="s">
        <v>74</v>
      </c>
      <c r="U54" s="42"/>
    </row>
    <row r="55" s="1" customFormat="1" ht="31" customHeight="1" spans="1:21">
      <c r="A55" s="15" t="s">
        <v>127</v>
      </c>
      <c r="B55" s="14">
        <f t="shared" si="1"/>
        <v>55324</v>
      </c>
      <c r="C55" s="14">
        <f t="shared" si="2"/>
        <v>44585.2</v>
      </c>
      <c r="D55" s="14">
        <f t="shared" si="3"/>
        <v>10738.8</v>
      </c>
      <c r="E55" s="21">
        <f t="shared" si="4"/>
        <v>54911</v>
      </c>
      <c r="F55" s="22">
        <f t="shared" ref="F55:N55" si="14">SUM(F56:F62)</f>
        <v>33793.2</v>
      </c>
      <c r="G55" s="22">
        <f t="shared" si="14"/>
        <v>17652.8</v>
      </c>
      <c r="H55" s="22">
        <f t="shared" si="14"/>
        <v>10792</v>
      </c>
      <c r="I55" s="22">
        <f t="shared" si="14"/>
        <v>6860.8</v>
      </c>
      <c r="J55" s="22">
        <f t="shared" si="14"/>
        <v>2655</v>
      </c>
      <c r="K55" s="22">
        <f t="shared" si="14"/>
        <v>157</v>
      </c>
      <c r="L55" s="22">
        <f t="shared" si="14"/>
        <v>401</v>
      </c>
      <c r="M55" s="22">
        <f t="shared" si="14"/>
        <v>0</v>
      </c>
      <c r="N55" s="22">
        <f t="shared" si="14"/>
        <v>252</v>
      </c>
      <c r="O55" s="21">
        <f t="shared" si="6"/>
        <v>413</v>
      </c>
      <c r="P55" s="22">
        <f>SUM(P56:P62)</f>
        <v>0</v>
      </c>
      <c r="Q55" s="22">
        <f>SUM(Q56:Q62)</f>
        <v>413</v>
      </c>
      <c r="R55" s="34" t="s">
        <v>37</v>
      </c>
      <c r="S55" s="34" t="s">
        <v>37</v>
      </c>
      <c r="T55" s="35" t="s">
        <v>37</v>
      </c>
      <c r="U55" s="41"/>
    </row>
    <row r="56" s="1" customFormat="1" ht="31" customHeight="1" spans="1:21">
      <c r="A56" s="18" t="s">
        <v>128</v>
      </c>
      <c r="B56" s="14">
        <f t="shared" si="1"/>
        <v>6595.2</v>
      </c>
      <c r="C56" s="14">
        <f t="shared" si="2"/>
        <v>6595.2</v>
      </c>
      <c r="D56" s="14">
        <f t="shared" si="3"/>
        <v>0</v>
      </c>
      <c r="E56" s="21">
        <f t="shared" si="4"/>
        <v>6595.2</v>
      </c>
      <c r="F56" s="22">
        <v>6595.2</v>
      </c>
      <c r="G56" s="22"/>
      <c r="H56" s="22">
        <v>0</v>
      </c>
      <c r="I56" s="22">
        <f t="shared" ref="I56:I62" si="15">G56-H56</f>
        <v>0</v>
      </c>
      <c r="J56" s="22">
        <v>0</v>
      </c>
      <c r="K56" s="22">
        <v>0</v>
      </c>
      <c r="L56" s="22"/>
      <c r="M56" s="22"/>
      <c r="N56" s="22"/>
      <c r="O56" s="21">
        <f t="shared" si="6"/>
        <v>0</v>
      </c>
      <c r="P56" s="22"/>
      <c r="Q56" s="22"/>
      <c r="R56" s="34" t="s">
        <v>86</v>
      </c>
      <c r="S56" s="34" t="s">
        <v>36</v>
      </c>
      <c r="T56" s="35"/>
      <c r="U56" s="41"/>
    </row>
    <row r="57" s="1" customFormat="1" ht="63" customHeight="1" spans="1:21">
      <c r="A57" s="18" t="s">
        <v>129</v>
      </c>
      <c r="B57" s="14">
        <f t="shared" si="1"/>
        <v>3902</v>
      </c>
      <c r="C57" s="14">
        <f t="shared" si="2"/>
        <v>2090</v>
      </c>
      <c r="D57" s="14">
        <f t="shared" si="3"/>
        <v>1812</v>
      </c>
      <c r="E57" s="21">
        <f t="shared" si="4"/>
        <v>3902</v>
      </c>
      <c r="F57" s="22">
        <v>0</v>
      </c>
      <c r="G57" s="22">
        <v>3520</v>
      </c>
      <c r="H57" s="22">
        <v>2090</v>
      </c>
      <c r="I57" s="22">
        <f t="shared" si="15"/>
        <v>1430</v>
      </c>
      <c r="J57" s="22">
        <v>330</v>
      </c>
      <c r="K57" s="22">
        <v>11</v>
      </c>
      <c r="L57" s="22"/>
      <c r="M57" s="22"/>
      <c r="N57" s="22">
        <v>41</v>
      </c>
      <c r="O57" s="21">
        <f t="shared" si="6"/>
        <v>0</v>
      </c>
      <c r="P57" s="22"/>
      <c r="Q57" s="22"/>
      <c r="R57" s="34" t="s">
        <v>130</v>
      </c>
      <c r="S57" s="34" t="s">
        <v>31</v>
      </c>
      <c r="T57" s="35" t="s">
        <v>32</v>
      </c>
      <c r="U57" s="42"/>
    </row>
    <row r="58" s="1" customFormat="1" ht="71.25" spans="1:21">
      <c r="A58" s="18" t="s">
        <v>131</v>
      </c>
      <c r="B58" s="14">
        <f t="shared" si="1"/>
        <v>6400</v>
      </c>
      <c r="C58" s="14">
        <f t="shared" si="2"/>
        <v>0</v>
      </c>
      <c r="D58" s="14">
        <f t="shared" si="3"/>
        <v>6400</v>
      </c>
      <c r="E58" s="21">
        <f t="shared" si="4"/>
        <v>6400</v>
      </c>
      <c r="F58" s="22"/>
      <c r="G58" s="22">
        <v>5500</v>
      </c>
      <c r="H58" s="22"/>
      <c r="I58" s="22">
        <f t="shared" si="15"/>
        <v>5500</v>
      </c>
      <c r="J58" s="22">
        <v>465</v>
      </c>
      <c r="K58" s="22">
        <v>10</v>
      </c>
      <c r="L58" s="22">
        <v>401</v>
      </c>
      <c r="M58" s="22"/>
      <c r="N58" s="22">
        <v>24</v>
      </c>
      <c r="O58" s="21">
        <f t="shared" si="6"/>
        <v>0</v>
      </c>
      <c r="P58" s="22"/>
      <c r="Q58" s="22"/>
      <c r="R58" s="34" t="s">
        <v>132</v>
      </c>
      <c r="S58" s="34" t="s">
        <v>73</v>
      </c>
      <c r="T58" s="35" t="s">
        <v>74</v>
      </c>
      <c r="U58" s="42"/>
    </row>
    <row r="59" s="1" customFormat="1" ht="97" customHeight="1" spans="1:21">
      <c r="A59" s="18" t="s">
        <v>133</v>
      </c>
      <c r="B59" s="14">
        <f t="shared" si="1"/>
        <v>20398.4</v>
      </c>
      <c r="C59" s="14">
        <f t="shared" si="2"/>
        <v>20508.6</v>
      </c>
      <c r="D59" s="14">
        <f t="shared" si="3"/>
        <v>-110.2</v>
      </c>
      <c r="E59" s="21">
        <f t="shared" si="4"/>
        <v>20398.4</v>
      </c>
      <c r="F59" s="22">
        <v>13896.6</v>
      </c>
      <c r="G59" s="22">
        <v>5112.8</v>
      </c>
      <c r="H59" s="22">
        <v>6612</v>
      </c>
      <c r="I59" s="22">
        <f t="shared" si="15"/>
        <v>-1499.2</v>
      </c>
      <c r="J59" s="22">
        <v>1200</v>
      </c>
      <c r="K59" s="22">
        <v>101</v>
      </c>
      <c r="L59" s="22"/>
      <c r="M59" s="22"/>
      <c r="N59" s="22">
        <v>88</v>
      </c>
      <c r="O59" s="21">
        <f t="shared" si="6"/>
        <v>0</v>
      </c>
      <c r="P59" s="22"/>
      <c r="Q59" s="22"/>
      <c r="R59" s="34" t="s">
        <v>134</v>
      </c>
      <c r="S59" s="34" t="s">
        <v>31</v>
      </c>
      <c r="T59" s="35" t="s">
        <v>32</v>
      </c>
      <c r="U59" s="42"/>
    </row>
    <row r="60" s="1" customFormat="1" ht="70" customHeight="1" spans="1:21">
      <c r="A60" s="18" t="s">
        <v>135</v>
      </c>
      <c r="B60" s="14">
        <f t="shared" si="1"/>
        <v>6860.6</v>
      </c>
      <c r="C60" s="14">
        <f t="shared" si="2"/>
        <v>6012.6</v>
      </c>
      <c r="D60" s="14">
        <f t="shared" si="3"/>
        <v>848</v>
      </c>
      <c r="E60" s="21">
        <f t="shared" si="4"/>
        <v>6860.6</v>
      </c>
      <c r="F60" s="22">
        <v>5176.6</v>
      </c>
      <c r="G60" s="22">
        <v>1320</v>
      </c>
      <c r="H60" s="22">
        <v>836</v>
      </c>
      <c r="I60" s="22">
        <f t="shared" si="15"/>
        <v>484</v>
      </c>
      <c r="J60" s="22">
        <v>315</v>
      </c>
      <c r="K60" s="22">
        <v>13</v>
      </c>
      <c r="L60" s="22"/>
      <c r="M60" s="22"/>
      <c r="N60" s="22">
        <v>36</v>
      </c>
      <c r="O60" s="21">
        <f t="shared" si="6"/>
        <v>0</v>
      </c>
      <c r="P60" s="22"/>
      <c r="Q60" s="22"/>
      <c r="R60" s="34" t="s">
        <v>136</v>
      </c>
      <c r="S60" s="34" t="s">
        <v>31</v>
      </c>
      <c r="T60" s="35" t="s">
        <v>32</v>
      </c>
      <c r="U60" s="42"/>
    </row>
    <row r="61" s="1" customFormat="1" ht="90" customHeight="1" spans="1:21">
      <c r="A61" s="18" t="s">
        <v>137</v>
      </c>
      <c r="B61" s="14">
        <f t="shared" si="1"/>
        <v>5911.7</v>
      </c>
      <c r="C61" s="14">
        <f t="shared" si="2"/>
        <v>4610.7</v>
      </c>
      <c r="D61" s="14">
        <f t="shared" si="3"/>
        <v>1301</v>
      </c>
      <c r="E61" s="21">
        <f t="shared" si="4"/>
        <v>5707.7</v>
      </c>
      <c r="F61" s="22">
        <v>3356.7</v>
      </c>
      <c r="G61" s="22">
        <v>2200</v>
      </c>
      <c r="H61" s="22">
        <v>1254</v>
      </c>
      <c r="I61" s="22">
        <f t="shared" si="15"/>
        <v>946</v>
      </c>
      <c r="J61" s="22">
        <v>120</v>
      </c>
      <c r="K61" s="22">
        <v>10</v>
      </c>
      <c r="L61" s="22"/>
      <c r="M61" s="22"/>
      <c r="N61" s="22">
        <v>21</v>
      </c>
      <c r="O61" s="21">
        <f t="shared" si="6"/>
        <v>204</v>
      </c>
      <c r="P61" s="22"/>
      <c r="Q61" s="22">
        <v>204</v>
      </c>
      <c r="R61" s="34" t="s">
        <v>138</v>
      </c>
      <c r="S61" s="34" t="s">
        <v>63</v>
      </c>
      <c r="T61" s="35" t="s">
        <v>64</v>
      </c>
      <c r="U61" s="42"/>
    </row>
    <row r="62" s="1" customFormat="1" ht="79" customHeight="1" spans="1:21">
      <c r="A62" s="18" t="s">
        <v>139</v>
      </c>
      <c r="B62" s="14">
        <f t="shared" si="1"/>
        <v>5256.1</v>
      </c>
      <c r="C62" s="14">
        <f t="shared" si="2"/>
        <v>4768.1</v>
      </c>
      <c r="D62" s="14">
        <f t="shared" si="3"/>
        <v>488</v>
      </c>
      <c r="E62" s="21">
        <f t="shared" si="4"/>
        <v>5047.1</v>
      </c>
      <c r="F62" s="22">
        <v>4768.1</v>
      </c>
      <c r="G62" s="22"/>
      <c r="H62" s="22">
        <v>0</v>
      </c>
      <c r="I62" s="22">
        <f t="shared" si="15"/>
        <v>0</v>
      </c>
      <c r="J62" s="22">
        <v>225</v>
      </c>
      <c r="K62" s="22">
        <v>12</v>
      </c>
      <c r="L62" s="22"/>
      <c r="M62" s="22"/>
      <c r="N62" s="22">
        <v>42</v>
      </c>
      <c r="O62" s="21">
        <f t="shared" si="6"/>
        <v>209</v>
      </c>
      <c r="P62" s="22"/>
      <c r="Q62" s="22">
        <v>209</v>
      </c>
      <c r="R62" s="34" t="s">
        <v>140</v>
      </c>
      <c r="S62" s="34" t="s">
        <v>141</v>
      </c>
      <c r="T62" s="35" t="s">
        <v>142</v>
      </c>
      <c r="U62" s="42"/>
    </row>
    <row r="63" s="1" customFormat="1" ht="27" customHeight="1" spans="1:21">
      <c r="A63" s="15" t="s">
        <v>143</v>
      </c>
      <c r="B63" s="14">
        <f t="shared" si="1"/>
        <v>100942.2</v>
      </c>
      <c r="C63" s="14">
        <f t="shared" si="2"/>
        <v>50133.8</v>
      </c>
      <c r="D63" s="14">
        <f t="shared" si="3"/>
        <v>50808.4</v>
      </c>
      <c r="E63" s="21">
        <f t="shared" si="4"/>
        <v>100457.2</v>
      </c>
      <c r="F63" s="22">
        <f t="shared" ref="F63:N63" si="16">SUM(F64:F73)</f>
        <v>43973.8</v>
      </c>
      <c r="G63" s="22">
        <f t="shared" si="16"/>
        <v>50318.4</v>
      </c>
      <c r="H63" s="22">
        <f t="shared" si="16"/>
        <v>6160</v>
      </c>
      <c r="I63" s="22">
        <f t="shared" si="16"/>
        <v>44158.4</v>
      </c>
      <c r="J63" s="22">
        <f t="shared" si="16"/>
        <v>4815</v>
      </c>
      <c r="K63" s="22">
        <f t="shared" si="16"/>
        <v>197</v>
      </c>
      <c r="L63" s="22">
        <f t="shared" si="16"/>
        <v>644</v>
      </c>
      <c r="M63" s="22">
        <f t="shared" si="16"/>
        <v>0</v>
      </c>
      <c r="N63" s="22">
        <f t="shared" si="16"/>
        <v>509</v>
      </c>
      <c r="O63" s="21">
        <f t="shared" si="6"/>
        <v>485</v>
      </c>
      <c r="P63" s="22">
        <f>SUM(P64:P73)</f>
        <v>0</v>
      </c>
      <c r="Q63" s="22">
        <f>SUM(Q64:Q73)</f>
        <v>485</v>
      </c>
      <c r="R63" s="34" t="s">
        <v>37</v>
      </c>
      <c r="S63" s="34" t="s">
        <v>37</v>
      </c>
      <c r="T63" s="35" t="s">
        <v>37</v>
      </c>
      <c r="U63" s="41"/>
    </row>
    <row r="64" s="1" customFormat="1" ht="27" customHeight="1" spans="1:21">
      <c r="A64" s="18" t="s">
        <v>144</v>
      </c>
      <c r="B64" s="14">
        <f t="shared" si="1"/>
        <v>10121.5</v>
      </c>
      <c r="C64" s="14">
        <f t="shared" si="2"/>
        <v>10121.5</v>
      </c>
      <c r="D64" s="14">
        <f t="shared" si="3"/>
        <v>0</v>
      </c>
      <c r="E64" s="21">
        <f t="shared" si="4"/>
        <v>10121.5</v>
      </c>
      <c r="F64" s="22">
        <v>10121.5</v>
      </c>
      <c r="G64" s="22"/>
      <c r="H64" s="22">
        <v>0</v>
      </c>
      <c r="I64" s="22">
        <f t="shared" ref="I64:I73" si="17">G64-H64</f>
        <v>0</v>
      </c>
      <c r="J64" s="22">
        <v>0</v>
      </c>
      <c r="K64" s="22">
        <v>0</v>
      </c>
      <c r="L64" s="22"/>
      <c r="M64" s="22"/>
      <c r="N64" s="22"/>
      <c r="O64" s="21">
        <f t="shared" si="6"/>
        <v>0</v>
      </c>
      <c r="P64" s="22"/>
      <c r="Q64" s="22"/>
      <c r="R64" s="34" t="s">
        <v>86</v>
      </c>
      <c r="S64" s="34" t="s">
        <v>36</v>
      </c>
      <c r="T64" s="35"/>
      <c r="U64" s="41"/>
    </row>
    <row r="65" s="1" customFormat="1" ht="49" customHeight="1" spans="1:21">
      <c r="A65" s="18" t="s">
        <v>145</v>
      </c>
      <c r="B65" s="14">
        <f t="shared" si="1"/>
        <v>244</v>
      </c>
      <c r="C65" s="14">
        <f t="shared" si="2"/>
        <v>0</v>
      </c>
      <c r="D65" s="14">
        <f t="shared" si="3"/>
        <v>244</v>
      </c>
      <c r="E65" s="21">
        <f t="shared" si="4"/>
        <v>244</v>
      </c>
      <c r="F65" s="22"/>
      <c r="G65" s="22"/>
      <c r="H65" s="22"/>
      <c r="I65" s="22">
        <f t="shared" si="17"/>
        <v>0</v>
      </c>
      <c r="J65" s="22">
        <v>210</v>
      </c>
      <c r="K65" s="22">
        <v>9</v>
      </c>
      <c r="L65" s="22"/>
      <c r="M65" s="22"/>
      <c r="N65" s="22">
        <v>25</v>
      </c>
      <c r="O65" s="21">
        <f t="shared" si="6"/>
        <v>0</v>
      </c>
      <c r="P65" s="22"/>
      <c r="Q65" s="22"/>
      <c r="R65" s="34" t="s">
        <v>146</v>
      </c>
      <c r="S65" s="34" t="s">
        <v>36</v>
      </c>
      <c r="T65" s="35" t="s">
        <v>37</v>
      </c>
      <c r="U65" s="42"/>
    </row>
    <row r="66" s="1" customFormat="1" ht="65" customHeight="1" spans="1:21">
      <c r="A66" s="18" t="s">
        <v>147</v>
      </c>
      <c r="B66" s="14">
        <f t="shared" si="1"/>
        <v>6167.6</v>
      </c>
      <c r="C66" s="14">
        <f t="shared" si="2"/>
        <v>0</v>
      </c>
      <c r="D66" s="14">
        <f t="shared" si="3"/>
        <v>6167.6</v>
      </c>
      <c r="E66" s="21">
        <f t="shared" si="4"/>
        <v>6167.6</v>
      </c>
      <c r="F66" s="22"/>
      <c r="G66" s="22">
        <v>5577.6</v>
      </c>
      <c r="H66" s="22"/>
      <c r="I66" s="22">
        <f t="shared" si="17"/>
        <v>5577.6</v>
      </c>
      <c r="J66" s="22">
        <v>525</v>
      </c>
      <c r="K66" s="22">
        <v>12</v>
      </c>
      <c r="L66" s="22"/>
      <c r="M66" s="22"/>
      <c r="N66" s="22">
        <v>53</v>
      </c>
      <c r="O66" s="21">
        <f t="shared" si="6"/>
        <v>0</v>
      </c>
      <c r="P66" s="22"/>
      <c r="Q66" s="22"/>
      <c r="R66" s="34" t="s">
        <v>148</v>
      </c>
      <c r="S66" s="34" t="s">
        <v>31</v>
      </c>
      <c r="T66" s="35" t="s">
        <v>32</v>
      </c>
      <c r="U66" s="42"/>
    </row>
    <row r="67" s="1" customFormat="1" ht="80" customHeight="1" spans="1:21">
      <c r="A67" s="18" t="s">
        <v>149</v>
      </c>
      <c r="B67" s="14">
        <f t="shared" si="1"/>
        <v>3153</v>
      </c>
      <c r="C67" s="14">
        <f t="shared" si="2"/>
        <v>0</v>
      </c>
      <c r="D67" s="14">
        <f t="shared" si="3"/>
        <v>3153</v>
      </c>
      <c r="E67" s="21">
        <f t="shared" si="4"/>
        <v>3153</v>
      </c>
      <c r="F67" s="22"/>
      <c r="G67" s="22">
        <v>2200</v>
      </c>
      <c r="H67" s="22"/>
      <c r="I67" s="22">
        <f t="shared" si="17"/>
        <v>2200</v>
      </c>
      <c r="J67" s="22">
        <v>570</v>
      </c>
      <c r="K67" s="22">
        <v>12</v>
      </c>
      <c r="L67" s="22">
        <v>322</v>
      </c>
      <c r="M67" s="22"/>
      <c r="N67" s="22">
        <v>49</v>
      </c>
      <c r="O67" s="21">
        <f t="shared" si="6"/>
        <v>0</v>
      </c>
      <c r="P67" s="22"/>
      <c r="Q67" s="22"/>
      <c r="R67" s="34" t="s">
        <v>150</v>
      </c>
      <c r="S67" s="34" t="s">
        <v>73</v>
      </c>
      <c r="T67" s="35" t="s">
        <v>74</v>
      </c>
      <c r="U67" s="42"/>
    </row>
    <row r="68" s="1" customFormat="1" ht="90" customHeight="1" spans="1:21">
      <c r="A68" s="18" t="s">
        <v>151</v>
      </c>
      <c r="B68" s="14">
        <f t="shared" si="1"/>
        <v>31068.6</v>
      </c>
      <c r="C68" s="14">
        <f t="shared" si="2"/>
        <v>18649.6</v>
      </c>
      <c r="D68" s="14">
        <f t="shared" si="3"/>
        <v>12419</v>
      </c>
      <c r="E68" s="21">
        <f t="shared" si="4"/>
        <v>31068.6</v>
      </c>
      <c r="F68" s="22">
        <v>13429.6</v>
      </c>
      <c r="G68" s="22">
        <v>15772</v>
      </c>
      <c r="H68" s="22">
        <v>5220</v>
      </c>
      <c r="I68" s="22">
        <f t="shared" si="17"/>
        <v>10552</v>
      </c>
      <c r="J68" s="22">
        <v>1410</v>
      </c>
      <c r="K68" s="22">
        <v>28</v>
      </c>
      <c r="L68" s="22">
        <v>322</v>
      </c>
      <c r="M68" s="22"/>
      <c r="N68" s="22">
        <v>107</v>
      </c>
      <c r="O68" s="21">
        <f t="shared" si="6"/>
        <v>0</v>
      </c>
      <c r="P68" s="22"/>
      <c r="Q68" s="22"/>
      <c r="R68" s="34" t="s">
        <v>152</v>
      </c>
      <c r="S68" s="34" t="s">
        <v>73</v>
      </c>
      <c r="T68" s="35" t="s">
        <v>74</v>
      </c>
      <c r="U68" s="42"/>
    </row>
    <row r="69" s="1" customFormat="1" ht="108" customHeight="1" spans="1:21">
      <c r="A69" s="18" t="s">
        <v>153</v>
      </c>
      <c r="B69" s="14">
        <f t="shared" ref="B69:B132" si="18">C69+D69</f>
        <v>17781.9</v>
      </c>
      <c r="C69" s="14">
        <f t="shared" ref="C69:C132" si="19">F69+H69</f>
        <v>5761.1</v>
      </c>
      <c r="D69" s="14">
        <f t="shared" ref="D69:D132" si="20">I69+J69+K69+L69+M69+N69+P69+Q69</f>
        <v>12020.8</v>
      </c>
      <c r="E69" s="21">
        <f t="shared" ref="E69:E132" si="21">F69+G69+J69+K69+L69+M69+N69</f>
        <v>17532.9</v>
      </c>
      <c r="F69" s="22">
        <v>5761.1</v>
      </c>
      <c r="G69" s="22">
        <v>11148.8</v>
      </c>
      <c r="H69" s="22">
        <v>0</v>
      </c>
      <c r="I69" s="22">
        <f t="shared" si="17"/>
        <v>11148.8</v>
      </c>
      <c r="J69" s="22">
        <v>525</v>
      </c>
      <c r="K69" s="22">
        <v>15</v>
      </c>
      <c r="L69" s="22"/>
      <c r="M69" s="22"/>
      <c r="N69" s="22">
        <v>83</v>
      </c>
      <c r="O69" s="21">
        <f t="shared" si="6"/>
        <v>249</v>
      </c>
      <c r="P69" s="22"/>
      <c r="Q69" s="22">
        <v>249</v>
      </c>
      <c r="R69" s="34" t="s">
        <v>154</v>
      </c>
      <c r="S69" s="34" t="s">
        <v>63</v>
      </c>
      <c r="T69" s="35" t="s">
        <v>64</v>
      </c>
      <c r="U69" s="42"/>
    </row>
    <row r="70" s="1" customFormat="1" ht="96" customHeight="1" spans="1:21">
      <c r="A70" s="18" t="s">
        <v>155</v>
      </c>
      <c r="B70" s="14">
        <f t="shared" si="18"/>
        <v>12815.4</v>
      </c>
      <c r="C70" s="14">
        <f t="shared" si="19"/>
        <v>4928.4</v>
      </c>
      <c r="D70" s="14">
        <f t="shared" si="20"/>
        <v>7887</v>
      </c>
      <c r="E70" s="21">
        <f t="shared" si="21"/>
        <v>12815.4</v>
      </c>
      <c r="F70" s="22">
        <v>4406.4</v>
      </c>
      <c r="G70" s="22">
        <v>7700</v>
      </c>
      <c r="H70" s="22">
        <v>522</v>
      </c>
      <c r="I70" s="22">
        <f t="shared" si="17"/>
        <v>7178</v>
      </c>
      <c r="J70" s="22">
        <v>570</v>
      </c>
      <c r="K70" s="22">
        <v>87</v>
      </c>
      <c r="L70" s="22"/>
      <c r="M70" s="22"/>
      <c r="N70" s="22">
        <v>52</v>
      </c>
      <c r="O70" s="21">
        <f t="shared" ref="O70:O133" si="22">P70+Q70</f>
        <v>0</v>
      </c>
      <c r="P70" s="22"/>
      <c r="Q70" s="22"/>
      <c r="R70" s="34" t="s">
        <v>156</v>
      </c>
      <c r="S70" s="34" t="s">
        <v>31</v>
      </c>
      <c r="T70" s="35" t="s">
        <v>32</v>
      </c>
      <c r="U70" s="42"/>
    </row>
    <row r="71" s="1" customFormat="1" ht="52" customHeight="1" spans="1:21">
      <c r="A71" s="18" t="s">
        <v>157</v>
      </c>
      <c r="B71" s="14">
        <f t="shared" si="18"/>
        <v>1972.3</v>
      </c>
      <c r="C71" s="14">
        <f t="shared" si="19"/>
        <v>1951.3</v>
      </c>
      <c r="D71" s="14">
        <f t="shared" si="20"/>
        <v>21</v>
      </c>
      <c r="E71" s="21">
        <f t="shared" si="21"/>
        <v>1972.3</v>
      </c>
      <c r="F71" s="22">
        <v>1742.3</v>
      </c>
      <c r="G71" s="22"/>
      <c r="H71" s="22">
        <v>209</v>
      </c>
      <c r="I71" s="22">
        <f t="shared" si="17"/>
        <v>-209</v>
      </c>
      <c r="J71" s="22">
        <v>180</v>
      </c>
      <c r="K71" s="22">
        <v>9</v>
      </c>
      <c r="L71" s="22"/>
      <c r="M71" s="22"/>
      <c r="N71" s="22">
        <v>41</v>
      </c>
      <c r="O71" s="21">
        <f t="shared" si="22"/>
        <v>0</v>
      </c>
      <c r="P71" s="22"/>
      <c r="Q71" s="22"/>
      <c r="R71" s="34" t="s">
        <v>158</v>
      </c>
      <c r="S71" s="34" t="s">
        <v>36</v>
      </c>
      <c r="T71" s="35"/>
      <c r="U71" s="42"/>
    </row>
    <row r="72" s="1" customFormat="1" ht="83" customHeight="1" spans="1:21">
      <c r="A72" s="18" t="s">
        <v>159</v>
      </c>
      <c r="B72" s="14">
        <f t="shared" si="18"/>
        <v>5049.1</v>
      </c>
      <c r="C72" s="14">
        <f t="shared" si="19"/>
        <v>2639.1</v>
      </c>
      <c r="D72" s="14">
        <f t="shared" si="20"/>
        <v>2410</v>
      </c>
      <c r="E72" s="21">
        <f t="shared" si="21"/>
        <v>5049.1</v>
      </c>
      <c r="F72" s="22">
        <v>2639.1</v>
      </c>
      <c r="G72" s="22">
        <v>2200</v>
      </c>
      <c r="H72" s="22">
        <v>0</v>
      </c>
      <c r="I72" s="22">
        <f t="shared" si="17"/>
        <v>2200</v>
      </c>
      <c r="J72" s="22">
        <v>165</v>
      </c>
      <c r="K72" s="22">
        <v>10</v>
      </c>
      <c r="L72" s="22"/>
      <c r="M72" s="22"/>
      <c r="N72" s="22">
        <v>35</v>
      </c>
      <c r="O72" s="21">
        <f t="shared" si="22"/>
        <v>0</v>
      </c>
      <c r="P72" s="22"/>
      <c r="Q72" s="22"/>
      <c r="R72" s="34" t="s">
        <v>160</v>
      </c>
      <c r="S72" s="34" t="s">
        <v>31</v>
      </c>
      <c r="T72" s="35" t="s">
        <v>32</v>
      </c>
      <c r="U72" s="41"/>
    </row>
    <row r="73" s="1" customFormat="1" ht="96" customHeight="1" spans="1:21">
      <c r="A73" s="18" t="s">
        <v>161</v>
      </c>
      <c r="B73" s="14">
        <f t="shared" si="18"/>
        <v>12568.8</v>
      </c>
      <c r="C73" s="14">
        <f t="shared" si="19"/>
        <v>6082.8</v>
      </c>
      <c r="D73" s="14">
        <f t="shared" si="20"/>
        <v>6486</v>
      </c>
      <c r="E73" s="21">
        <f t="shared" si="21"/>
        <v>12332.8</v>
      </c>
      <c r="F73" s="22">
        <v>5873.8</v>
      </c>
      <c r="G73" s="22">
        <v>5720</v>
      </c>
      <c r="H73" s="22">
        <v>209</v>
      </c>
      <c r="I73" s="22">
        <f t="shared" si="17"/>
        <v>5511</v>
      </c>
      <c r="J73" s="22">
        <v>660</v>
      </c>
      <c r="K73" s="22">
        <v>15</v>
      </c>
      <c r="L73" s="22"/>
      <c r="M73" s="22"/>
      <c r="N73" s="22">
        <v>64</v>
      </c>
      <c r="O73" s="21">
        <f t="shared" si="22"/>
        <v>236</v>
      </c>
      <c r="P73" s="22"/>
      <c r="Q73" s="22">
        <v>236</v>
      </c>
      <c r="R73" s="34" t="s">
        <v>162</v>
      </c>
      <c r="S73" s="34" t="s">
        <v>63</v>
      </c>
      <c r="T73" s="35" t="s">
        <v>64</v>
      </c>
      <c r="U73" s="42"/>
    </row>
    <row r="74" s="1" customFormat="1" ht="30" customHeight="1" spans="1:21">
      <c r="A74" s="15" t="s">
        <v>163</v>
      </c>
      <c r="B74" s="14">
        <f t="shared" si="18"/>
        <v>52137.7</v>
      </c>
      <c r="C74" s="14">
        <f t="shared" si="19"/>
        <v>34613.7</v>
      </c>
      <c r="D74" s="14">
        <f t="shared" si="20"/>
        <v>17524</v>
      </c>
      <c r="E74" s="21">
        <f t="shared" si="21"/>
        <v>52137.7</v>
      </c>
      <c r="F74" s="22">
        <f t="shared" ref="F74:N74" si="23">SUM(F75:F82)</f>
        <v>29359.7</v>
      </c>
      <c r="G74" s="22">
        <f t="shared" si="23"/>
        <v>18384</v>
      </c>
      <c r="H74" s="22">
        <f t="shared" si="23"/>
        <v>5254</v>
      </c>
      <c r="I74" s="22">
        <f t="shared" si="23"/>
        <v>13130</v>
      </c>
      <c r="J74" s="22">
        <f t="shared" si="23"/>
        <v>3105</v>
      </c>
      <c r="K74" s="22">
        <f t="shared" si="23"/>
        <v>186</v>
      </c>
      <c r="L74" s="22">
        <f t="shared" si="23"/>
        <v>725</v>
      </c>
      <c r="M74" s="22">
        <f t="shared" si="23"/>
        <v>0</v>
      </c>
      <c r="N74" s="22">
        <f t="shared" si="23"/>
        <v>378</v>
      </c>
      <c r="O74" s="21">
        <f t="shared" si="22"/>
        <v>0</v>
      </c>
      <c r="P74" s="22">
        <f>SUM(P75:P82)</f>
        <v>0</v>
      </c>
      <c r="Q74" s="22">
        <f>SUM(Q75:Q82)</f>
        <v>0</v>
      </c>
      <c r="R74" s="34" t="s">
        <v>37</v>
      </c>
      <c r="S74" s="34" t="s">
        <v>37</v>
      </c>
      <c r="T74" s="35" t="s">
        <v>37</v>
      </c>
      <c r="U74" s="41"/>
    </row>
    <row r="75" s="1" customFormat="1" ht="30" customHeight="1" spans="1:21">
      <c r="A75" s="18" t="s">
        <v>164</v>
      </c>
      <c r="B75" s="14">
        <f t="shared" si="18"/>
        <v>6789.4</v>
      </c>
      <c r="C75" s="14">
        <f t="shared" si="19"/>
        <v>6789.4</v>
      </c>
      <c r="D75" s="14">
        <f t="shared" si="20"/>
        <v>0</v>
      </c>
      <c r="E75" s="21">
        <f t="shared" si="21"/>
        <v>6789.4</v>
      </c>
      <c r="F75" s="22">
        <v>6789.4</v>
      </c>
      <c r="G75" s="22"/>
      <c r="H75" s="22">
        <v>0</v>
      </c>
      <c r="I75" s="22">
        <f t="shared" ref="I75:I82" si="24">G75-H75</f>
        <v>0</v>
      </c>
      <c r="J75" s="22">
        <v>0</v>
      </c>
      <c r="K75" s="22">
        <v>0</v>
      </c>
      <c r="L75" s="22"/>
      <c r="M75" s="22"/>
      <c r="N75" s="22"/>
      <c r="O75" s="21">
        <f t="shared" si="22"/>
        <v>0</v>
      </c>
      <c r="P75" s="22"/>
      <c r="Q75" s="22"/>
      <c r="R75" s="34" t="s">
        <v>86</v>
      </c>
      <c r="S75" s="34" t="s">
        <v>36</v>
      </c>
      <c r="T75" s="35"/>
      <c r="U75" s="41"/>
    </row>
    <row r="76" s="1" customFormat="1" ht="81" customHeight="1" spans="1:21">
      <c r="A76" s="18" t="s">
        <v>165</v>
      </c>
      <c r="B76" s="14">
        <f t="shared" si="18"/>
        <v>2245</v>
      </c>
      <c r="C76" s="14">
        <f t="shared" si="19"/>
        <v>0</v>
      </c>
      <c r="D76" s="14">
        <f t="shared" si="20"/>
        <v>2245</v>
      </c>
      <c r="E76" s="21">
        <f t="shared" si="21"/>
        <v>2245</v>
      </c>
      <c r="F76" s="22"/>
      <c r="G76" s="22">
        <v>1980</v>
      </c>
      <c r="H76" s="22"/>
      <c r="I76" s="22">
        <f t="shared" si="24"/>
        <v>1980</v>
      </c>
      <c r="J76" s="22">
        <v>150</v>
      </c>
      <c r="K76" s="22">
        <v>80</v>
      </c>
      <c r="L76" s="22"/>
      <c r="M76" s="22"/>
      <c r="N76" s="22">
        <v>35</v>
      </c>
      <c r="O76" s="21">
        <f t="shared" si="22"/>
        <v>0</v>
      </c>
      <c r="P76" s="22"/>
      <c r="Q76" s="22"/>
      <c r="R76" s="34" t="s">
        <v>166</v>
      </c>
      <c r="S76" s="34" t="s">
        <v>31</v>
      </c>
      <c r="T76" s="35" t="s">
        <v>32</v>
      </c>
      <c r="U76" s="42"/>
    </row>
    <row r="77" s="1" customFormat="1" ht="62" customHeight="1" spans="1:21">
      <c r="A77" s="18" t="s">
        <v>167</v>
      </c>
      <c r="B77" s="14">
        <f t="shared" si="18"/>
        <v>2847</v>
      </c>
      <c r="C77" s="14">
        <f t="shared" si="19"/>
        <v>209</v>
      </c>
      <c r="D77" s="14">
        <f t="shared" si="20"/>
        <v>2638</v>
      </c>
      <c r="E77" s="21">
        <f t="shared" si="21"/>
        <v>2847</v>
      </c>
      <c r="F77" s="22">
        <v>0</v>
      </c>
      <c r="G77" s="22">
        <v>2420</v>
      </c>
      <c r="H77" s="22">
        <v>209</v>
      </c>
      <c r="I77" s="22">
        <f t="shared" si="24"/>
        <v>2211</v>
      </c>
      <c r="J77" s="22">
        <v>375</v>
      </c>
      <c r="K77" s="22">
        <v>11</v>
      </c>
      <c r="L77" s="22"/>
      <c r="M77" s="22"/>
      <c r="N77" s="22">
        <v>41</v>
      </c>
      <c r="O77" s="21">
        <f t="shared" si="22"/>
        <v>0</v>
      </c>
      <c r="P77" s="22"/>
      <c r="Q77" s="22"/>
      <c r="R77" s="34" t="s">
        <v>168</v>
      </c>
      <c r="S77" s="34" t="s">
        <v>31</v>
      </c>
      <c r="T77" s="35" t="s">
        <v>32</v>
      </c>
      <c r="U77" s="42"/>
    </row>
    <row r="78" s="1" customFormat="1" ht="69" customHeight="1" spans="1:21">
      <c r="A78" s="18" t="s">
        <v>169</v>
      </c>
      <c r="B78" s="14">
        <f t="shared" si="18"/>
        <v>2674</v>
      </c>
      <c r="C78" s="14">
        <f t="shared" si="19"/>
        <v>835</v>
      </c>
      <c r="D78" s="14">
        <f t="shared" si="20"/>
        <v>1839</v>
      </c>
      <c r="E78" s="21">
        <f t="shared" si="21"/>
        <v>2674</v>
      </c>
      <c r="F78" s="22">
        <v>0</v>
      </c>
      <c r="G78" s="22">
        <v>2420</v>
      </c>
      <c r="H78" s="22">
        <v>835</v>
      </c>
      <c r="I78" s="22">
        <f t="shared" si="24"/>
        <v>1585</v>
      </c>
      <c r="J78" s="22">
        <v>210</v>
      </c>
      <c r="K78" s="22">
        <v>11</v>
      </c>
      <c r="L78" s="22"/>
      <c r="M78" s="22"/>
      <c r="N78" s="22">
        <v>33</v>
      </c>
      <c r="O78" s="21">
        <f t="shared" si="22"/>
        <v>0</v>
      </c>
      <c r="P78" s="22"/>
      <c r="Q78" s="22"/>
      <c r="R78" s="34" t="s">
        <v>170</v>
      </c>
      <c r="S78" s="34" t="s">
        <v>31</v>
      </c>
      <c r="T78" s="35" t="s">
        <v>32</v>
      </c>
      <c r="U78" s="42"/>
    </row>
    <row r="79" s="1" customFormat="1" ht="80" customHeight="1" spans="1:21">
      <c r="A79" s="18" t="s">
        <v>171</v>
      </c>
      <c r="B79" s="14">
        <f t="shared" si="18"/>
        <v>7562.4</v>
      </c>
      <c r="C79" s="14">
        <f t="shared" si="19"/>
        <v>5337.4</v>
      </c>
      <c r="D79" s="14">
        <f t="shared" si="20"/>
        <v>2225</v>
      </c>
      <c r="E79" s="21">
        <f t="shared" si="21"/>
        <v>7562.4</v>
      </c>
      <c r="F79" s="22">
        <v>3945.4</v>
      </c>
      <c r="G79" s="22">
        <v>2860</v>
      </c>
      <c r="H79" s="22">
        <v>1392</v>
      </c>
      <c r="I79" s="22">
        <f t="shared" si="24"/>
        <v>1468</v>
      </c>
      <c r="J79" s="22">
        <v>285</v>
      </c>
      <c r="K79" s="22">
        <v>20</v>
      </c>
      <c r="L79" s="22">
        <v>399</v>
      </c>
      <c r="M79" s="22"/>
      <c r="N79" s="22">
        <v>53</v>
      </c>
      <c r="O79" s="21">
        <f t="shared" si="22"/>
        <v>0</v>
      </c>
      <c r="P79" s="22"/>
      <c r="Q79" s="22"/>
      <c r="R79" s="34" t="s">
        <v>172</v>
      </c>
      <c r="S79" s="34" t="s">
        <v>73</v>
      </c>
      <c r="T79" s="35" t="s">
        <v>74</v>
      </c>
      <c r="U79" s="42"/>
    </row>
    <row r="80" s="1" customFormat="1" ht="64" customHeight="1" spans="1:21">
      <c r="A80" s="18" t="s">
        <v>173</v>
      </c>
      <c r="B80" s="14">
        <f t="shared" si="18"/>
        <v>3284.1</v>
      </c>
      <c r="C80" s="14">
        <f t="shared" si="19"/>
        <v>2583.1</v>
      </c>
      <c r="D80" s="14">
        <f t="shared" si="20"/>
        <v>701</v>
      </c>
      <c r="E80" s="21">
        <f t="shared" si="21"/>
        <v>3284.1</v>
      </c>
      <c r="F80" s="22">
        <v>2583.1</v>
      </c>
      <c r="G80" s="22"/>
      <c r="H80" s="22">
        <v>0</v>
      </c>
      <c r="I80" s="22">
        <f t="shared" si="24"/>
        <v>0</v>
      </c>
      <c r="J80" s="22">
        <v>330</v>
      </c>
      <c r="K80" s="22">
        <v>12</v>
      </c>
      <c r="L80" s="22">
        <v>326</v>
      </c>
      <c r="M80" s="22"/>
      <c r="N80" s="22">
        <v>33</v>
      </c>
      <c r="O80" s="21">
        <f t="shared" si="22"/>
        <v>0</v>
      </c>
      <c r="P80" s="22"/>
      <c r="Q80" s="22"/>
      <c r="R80" s="34" t="s">
        <v>174</v>
      </c>
      <c r="S80" s="34" t="s">
        <v>79</v>
      </c>
      <c r="T80" s="35" t="s">
        <v>80</v>
      </c>
      <c r="U80" s="42"/>
    </row>
    <row r="81" s="1" customFormat="1" ht="83" customHeight="1" spans="1:21">
      <c r="A81" s="18" t="s">
        <v>175</v>
      </c>
      <c r="B81" s="14">
        <f t="shared" si="18"/>
        <v>11440.3</v>
      </c>
      <c r="C81" s="14">
        <f t="shared" si="19"/>
        <v>8264.3</v>
      </c>
      <c r="D81" s="14">
        <f t="shared" si="20"/>
        <v>3176</v>
      </c>
      <c r="E81" s="21">
        <f t="shared" si="21"/>
        <v>11440.3</v>
      </c>
      <c r="F81" s="22">
        <v>8264.3</v>
      </c>
      <c r="G81" s="22">
        <v>2042</v>
      </c>
      <c r="H81" s="22">
        <v>0</v>
      </c>
      <c r="I81" s="22">
        <f t="shared" si="24"/>
        <v>2042</v>
      </c>
      <c r="J81" s="22">
        <v>1005</v>
      </c>
      <c r="K81" s="22">
        <v>31</v>
      </c>
      <c r="L81" s="22"/>
      <c r="M81" s="22"/>
      <c r="N81" s="22">
        <v>98</v>
      </c>
      <c r="O81" s="21">
        <f t="shared" si="22"/>
        <v>0</v>
      </c>
      <c r="P81" s="22"/>
      <c r="Q81" s="22"/>
      <c r="R81" s="34" t="s">
        <v>176</v>
      </c>
      <c r="S81" s="34" t="s">
        <v>31</v>
      </c>
      <c r="T81" s="35" t="s">
        <v>32</v>
      </c>
      <c r="U81" s="42"/>
    </row>
    <row r="82" s="1" customFormat="1" ht="80" customHeight="1" spans="1:21">
      <c r="A82" s="18" t="s">
        <v>177</v>
      </c>
      <c r="B82" s="14">
        <f t="shared" si="18"/>
        <v>15295.5</v>
      </c>
      <c r="C82" s="14">
        <f t="shared" si="19"/>
        <v>10595.5</v>
      </c>
      <c r="D82" s="14">
        <f t="shared" si="20"/>
        <v>4700</v>
      </c>
      <c r="E82" s="21">
        <f t="shared" si="21"/>
        <v>15295.5</v>
      </c>
      <c r="F82" s="22">
        <v>7777.5</v>
      </c>
      <c r="G82" s="22">
        <v>6662</v>
      </c>
      <c r="H82" s="22">
        <v>2818</v>
      </c>
      <c r="I82" s="22">
        <f t="shared" si="24"/>
        <v>3844</v>
      </c>
      <c r="J82" s="22">
        <v>750</v>
      </c>
      <c r="K82" s="22">
        <v>21</v>
      </c>
      <c r="L82" s="22"/>
      <c r="M82" s="22"/>
      <c r="N82" s="22">
        <v>85</v>
      </c>
      <c r="O82" s="21">
        <f t="shared" si="22"/>
        <v>0</v>
      </c>
      <c r="P82" s="22"/>
      <c r="Q82" s="22"/>
      <c r="R82" s="34" t="s">
        <v>178</v>
      </c>
      <c r="S82" s="34" t="s">
        <v>31</v>
      </c>
      <c r="T82" s="35" t="s">
        <v>32</v>
      </c>
      <c r="U82" s="42"/>
    </row>
    <row r="83" s="1" customFormat="1" ht="27" customHeight="1" spans="1:21">
      <c r="A83" s="15" t="s">
        <v>179</v>
      </c>
      <c r="B83" s="14">
        <f t="shared" si="18"/>
        <v>52714.9</v>
      </c>
      <c r="C83" s="14">
        <f t="shared" si="19"/>
        <v>44152.9</v>
      </c>
      <c r="D83" s="14">
        <f t="shared" si="20"/>
        <v>8562</v>
      </c>
      <c r="E83" s="21">
        <f t="shared" si="21"/>
        <v>52714.9</v>
      </c>
      <c r="F83" s="22">
        <f t="shared" ref="F83:N83" si="25">SUM(F84:F89)</f>
        <v>28689.9</v>
      </c>
      <c r="G83" s="22">
        <f t="shared" si="25"/>
        <v>21780</v>
      </c>
      <c r="H83" s="22">
        <f t="shared" si="25"/>
        <v>15463</v>
      </c>
      <c r="I83" s="22">
        <f t="shared" si="25"/>
        <v>6317</v>
      </c>
      <c r="J83" s="22">
        <f t="shared" si="25"/>
        <v>1875</v>
      </c>
      <c r="K83" s="22">
        <f t="shared" si="25"/>
        <v>141</v>
      </c>
      <c r="L83" s="22">
        <f t="shared" si="25"/>
        <v>0</v>
      </c>
      <c r="M83" s="22">
        <f t="shared" si="25"/>
        <v>0</v>
      </c>
      <c r="N83" s="22">
        <f t="shared" si="25"/>
        <v>229</v>
      </c>
      <c r="O83" s="21">
        <f t="shared" si="22"/>
        <v>0</v>
      </c>
      <c r="P83" s="22">
        <f>SUM(P84:P89)</f>
        <v>0</v>
      </c>
      <c r="Q83" s="22">
        <f>SUM(Q84:Q89)</f>
        <v>0</v>
      </c>
      <c r="R83" s="34" t="s">
        <v>37</v>
      </c>
      <c r="S83" s="34" t="s">
        <v>37</v>
      </c>
      <c r="T83" s="35" t="s">
        <v>37</v>
      </c>
      <c r="U83" s="41"/>
    </row>
    <row r="84" s="1" customFormat="1" ht="27" customHeight="1" spans="1:21">
      <c r="A84" s="18" t="s">
        <v>180</v>
      </c>
      <c r="B84" s="14">
        <f t="shared" si="18"/>
        <v>10227.6</v>
      </c>
      <c r="C84" s="14">
        <f t="shared" si="19"/>
        <v>10227.6</v>
      </c>
      <c r="D84" s="14">
        <f t="shared" si="20"/>
        <v>0</v>
      </c>
      <c r="E84" s="21">
        <f t="shared" si="21"/>
        <v>10227.6</v>
      </c>
      <c r="F84" s="22">
        <v>10227.6</v>
      </c>
      <c r="G84" s="22"/>
      <c r="H84" s="22">
        <v>0</v>
      </c>
      <c r="I84" s="22">
        <f t="shared" ref="I84:I89" si="26">G84-H84</f>
        <v>0</v>
      </c>
      <c r="J84" s="22">
        <v>0</v>
      </c>
      <c r="K84" s="22">
        <v>0</v>
      </c>
      <c r="L84" s="22"/>
      <c r="M84" s="22"/>
      <c r="N84" s="22"/>
      <c r="O84" s="21">
        <f t="shared" si="22"/>
        <v>0</v>
      </c>
      <c r="P84" s="22"/>
      <c r="Q84" s="22"/>
      <c r="R84" s="34" t="s">
        <v>86</v>
      </c>
      <c r="S84" s="34" t="s">
        <v>36</v>
      </c>
      <c r="T84" s="35"/>
      <c r="U84" s="41"/>
    </row>
    <row r="85" s="1" customFormat="1" ht="48" customHeight="1" spans="1:21">
      <c r="A85" s="18" t="s">
        <v>181</v>
      </c>
      <c r="B85" s="14">
        <f t="shared" si="18"/>
        <v>207</v>
      </c>
      <c r="C85" s="14">
        <f t="shared" si="19"/>
        <v>1672</v>
      </c>
      <c r="D85" s="14">
        <f t="shared" si="20"/>
        <v>-1465</v>
      </c>
      <c r="E85" s="21">
        <f t="shared" si="21"/>
        <v>207</v>
      </c>
      <c r="F85" s="22">
        <v>0</v>
      </c>
      <c r="G85" s="22"/>
      <c r="H85" s="22">
        <v>1672</v>
      </c>
      <c r="I85" s="22">
        <f t="shared" si="26"/>
        <v>-1672</v>
      </c>
      <c r="J85" s="22">
        <v>165</v>
      </c>
      <c r="K85" s="22">
        <v>9</v>
      </c>
      <c r="L85" s="22"/>
      <c r="M85" s="22"/>
      <c r="N85" s="22">
        <v>33</v>
      </c>
      <c r="O85" s="21">
        <f t="shared" si="22"/>
        <v>0</v>
      </c>
      <c r="P85" s="22"/>
      <c r="Q85" s="22"/>
      <c r="R85" s="34" t="s">
        <v>182</v>
      </c>
      <c r="S85" s="34" t="s">
        <v>36</v>
      </c>
      <c r="T85" s="35" t="s">
        <v>37</v>
      </c>
      <c r="U85" s="42"/>
    </row>
    <row r="86" s="1" customFormat="1" ht="68" customHeight="1" spans="1:21">
      <c r="A86" s="18" t="s">
        <v>183</v>
      </c>
      <c r="B86" s="14">
        <f t="shared" si="18"/>
        <v>6298</v>
      </c>
      <c r="C86" s="14">
        <f t="shared" si="19"/>
        <v>2090</v>
      </c>
      <c r="D86" s="14">
        <f t="shared" si="20"/>
        <v>4208</v>
      </c>
      <c r="E86" s="21">
        <f t="shared" si="21"/>
        <v>6298</v>
      </c>
      <c r="F86" s="22">
        <v>0</v>
      </c>
      <c r="G86" s="22">
        <v>5720</v>
      </c>
      <c r="H86" s="22">
        <v>2090</v>
      </c>
      <c r="I86" s="22">
        <f t="shared" si="26"/>
        <v>3630</v>
      </c>
      <c r="J86" s="22">
        <v>480</v>
      </c>
      <c r="K86" s="22">
        <v>17</v>
      </c>
      <c r="L86" s="22"/>
      <c r="M86" s="22"/>
      <c r="N86" s="22">
        <v>81</v>
      </c>
      <c r="O86" s="21">
        <f t="shared" si="22"/>
        <v>0</v>
      </c>
      <c r="P86" s="22"/>
      <c r="Q86" s="22"/>
      <c r="R86" s="34" t="s">
        <v>184</v>
      </c>
      <c r="S86" s="34" t="s">
        <v>31</v>
      </c>
      <c r="T86" s="35" t="s">
        <v>32</v>
      </c>
      <c r="U86" s="42"/>
    </row>
    <row r="87" s="1" customFormat="1" ht="76" customHeight="1" spans="1:21">
      <c r="A87" s="18" t="s">
        <v>185</v>
      </c>
      <c r="B87" s="14">
        <f t="shared" si="18"/>
        <v>10283.7</v>
      </c>
      <c r="C87" s="14">
        <f t="shared" si="19"/>
        <v>13801.7</v>
      </c>
      <c r="D87" s="14">
        <f t="shared" si="20"/>
        <v>-3518</v>
      </c>
      <c r="E87" s="21">
        <f t="shared" si="21"/>
        <v>10283.7</v>
      </c>
      <c r="F87" s="22">
        <v>6176.7</v>
      </c>
      <c r="G87" s="22">
        <v>3740</v>
      </c>
      <c r="H87" s="22">
        <v>7625</v>
      </c>
      <c r="I87" s="22">
        <f t="shared" si="26"/>
        <v>-3885</v>
      </c>
      <c r="J87" s="22">
        <v>285</v>
      </c>
      <c r="K87" s="22">
        <v>15</v>
      </c>
      <c r="L87" s="22"/>
      <c r="M87" s="22"/>
      <c r="N87" s="22">
        <v>67</v>
      </c>
      <c r="O87" s="21">
        <f t="shared" si="22"/>
        <v>0</v>
      </c>
      <c r="P87" s="22"/>
      <c r="Q87" s="22"/>
      <c r="R87" s="34" t="s">
        <v>186</v>
      </c>
      <c r="S87" s="34" t="s">
        <v>31</v>
      </c>
      <c r="T87" s="35" t="s">
        <v>32</v>
      </c>
      <c r="U87" s="42"/>
    </row>
    <row r="88" s="1" customFormat="1" ht="75" customHeight="1" spans="1:21">
      <c r="A88" s="18" t="s">
        <v>187</v>
      </c>
      <c r="B88" s="14">
        <f t="shared" si="18"/>
        <v>14796.3</v>
      </c>
      <c r="C88" s="14">
        <f t="shared" si="19"/>
        <v>9948.3</v>
      </c>
      <c r="D88" s="14">
        <f t="shared" si="20"/>
        <v>4848</v>
      </c>
      <c r="E88" s="21">
        <f t="shared" si="21"/>
        <v>14796.3</v>
      </c>
      <c r="F88" s="22">
        <v>7962.3</v>
      </c>
      <c r="G88" s="22">
        <v>6160</v>
      </c>
      <c r="H88" s="22">
        <v>1986</v>
      </c>
      <c r="I88" s="22">
        <f t="shared" si="26"/>
        <v>4174</v>
      </c>
      <c r="J88" s="22">
        <v>585</v>
      </c>
      <c r="K88" s="22">
        <v>89</v>
      </c>
      <c r="L88" s="22"/>
      <c r="M88" s="22"/>
      <c r="N88" s="22"/>
      <c r="O88" s="21">
        <f t="shared" si="22"/>
        <v>0</v>
      </c>
      <c r="P88" s="22"/>
      <c r="Q88" s="22"/>
      <c r="R88" s="34" t="s">
        <v>188</v>
      </c>
      <c r="S88" s="34" t="s">
        <v>31</v>
      </c>
      <c r="T88" s="35" t="s">
        <v>32</v>
      </c>
      <c r="U88" s="42"/>
    </row>
    <row r="89" s="1" customFormat="1" ht="78" customHeight="1" spans="1:21">
      <c r="A89" s="18" t="s">
        <v>189</v>
      </c>
      <c r="B89" s="14">
        <f t="shared" si="18"/>
        <v>10902.3</v>
      </c>
      <c r="C89" s="14">
        <f t="shared" si="19"/>
        <v>6413.3</v>
      </c>
      <c r="D89" s="14">
        <f t="shared" si="20"/>
        <v>4489</v>
      </c>
      <c r="E89" s="21">
        <f t="shared" si="21"/>
        <v>10902.3</v>
      </c>
      <c r="F89" s="22">
        <v>4323.3</v>
      </c>
      <c r="G89" s="22">
        <v>6160</v>
      </c>
      <c r="H89" s="22">
        <v>2090</v>
      </c>
      <c r="I89" s="22">
        <f t="shared" si="26"/>
        <v>4070</v>
      </c>
      <c r="J89" s="22">
        <v>360</v>
      </c>
      <c r="K89" s="22">
        <v>11</v>
      </c>
      <c r="L89" s="22"/>
      <c r="M89" s="22"/>
      <c r="N89" s="22">
        <v>48</v>
      </c>
      <c r="O89" s="21">
        <f t="shared" si="22"/>
        <v>0</v>
      </c>
      <c r="P89" s="22"/>
      <c r="Q89" s="22"/>
      <c r="R89" s="34" t="s">
        <v>190</v>
      </c>
      <c r="S89" s="34" t="s">
        <v>31</v>
      </c>
      <c r="T89" s="35" t="s">
        <v>32</v>
      </c>
      <c r="U89" s="42"/>
    </row>
    <row r="90" s="1" customFormat="1" ht="31" customHeight="1" spans="1:21">
      <c r="A90" s="15" t="s">
        <v>191</v>
      </c>
      <c r="B90" s="14">
        <f t="shared" si="18"/>
        <v>54336</v>
      </c>
      <c r="C90" s="14">
        <f t="shared" si="19"/>
        <v>31118.8</v>
      </c>
      <c r="D90" s="14">
        <f t="shared" si="20"/>
        <v>23217.2</v>
      </c>
      <c r="E90" s="21">
        <f t="shared" si="21"/>
        <v>49336</v>
      </c>
      <c r="F90" s="22">
        <f t="shared" ref="F90:N90" si="27">SUM(F91:F96)</f>
        <v>28611.8</v>
      </c>
      <c r="G90" s="22">
        <f t="shared" si="27"/>
        <v>17755.2</v>
      </c>
      <c r="H90" s="22">
        <f t="shared" si="27"/>
        <v>2507</v>
      </c>
      <c r="I90" s="22">
        <f t="shared" si="27"/>
        <v>15248.2</v>
      </c>
      <c r="J90" s="22">
        <f t="shared" si="27"/>
        <v>2145</v>
      </c>
      <c r="K90" s="22">
        <f t="shared" si="27"/>
        <v>155</v>
      </c>
      <c r="L90" s="22">
        <f t="shared" si="27"/>
        <v>321</v>
      </c>
      <c r="M90" s="22">
        <f t="shared" si="27"/>
        <v>0</v>
      </c>
      <c r="N90" s="22">
        <f t="shared" si="27"/>
        <v>348</v>
      </c>
      <c r="O90" s="21">
        <f t="shared" si="22"/>
        <v>5000</v>
      </c>
      <c r="P90" s="22">
        <f>SUM(P91:P96)</f>
        <v>5000</v>
      </c>
      <c r="Q90" s="22">
        <f>SUM(Q91:Q96)</f>
        <v>0</v>
      </c>
      <c r="R90" s="34" t="s">
        <v>37</v>
      </c>
      <c r="S90" s="34" t="s">
        <v>37</v>
      </c>
      <c r="T90" s="35" t="s">
        <v>37</v>
      </c>
      <c r="U90" s="41"/>
    </row>
    <row r="91" s="1" customFormat="1" ht="31" customHeight="1" spans="1:21">
      <c r="A91" s="18" t="s">
        <v>192</v>
      </c>
      <c r="B91" s="14">
        <f t="shared" si="18"/>
        <v>8403.1</v>
      </c>
      <c r="C91" s="14">
        <f t="shared" si="19"/>
        <v>8403.1</v>
      </c>
      <c r="D91" s="14">
        <f t="shared" si="20"/>
        <v>0</v>
      </c>
      <c r="E91" s="21">
        <f t="shared" si="21"/>
        <v>8403.1</v>
      </c>
      <c r="F91" s="22">
        <v>8403.1</v>
      </c>
      <c r="G91" s="22"/>
      <c r="H91" s="22">
        <v>0</v>
      </c>
      <c r="I91" s="22">
        <f t="shared" ref="I91:I96" si="28">G91-H91</f>
        <v>0</v>
      </c>
      <c r="J91" s="22">
        <v>0</v>
      </c>
      <c r="K91" s="22">
        <v>0</v>
      </c>
      <c r="L91" s="22"/>
      <c r="M91" s="22"/>
      <c r="N91" s="22"/>
      <c r="O91" s="21">
        <f t="shared" si="22"/>
        <v>0</v>
      </c>
      <c r="P91" s="22"/>
      <c r="Q91" s="22"/>
      <c r="R91" s="34" t="s">
        <v>86</v>
      </c>
      <c r="S91" s="34" t="s">
        <v>36</v>
      </c>
      <c r="T91" s="35"/>
      <c r="U91" s="41"/>
    </row>
    <row r="92" s="1" customFormat="1" ht="69" customHeight="1" spans="1:21">
      <c r="A92" s="18" t="s">
        <v>193</v>
      </c>
      <c r="B92" s="14">
        <f t="shared" si="18"/>
        <v>4914.4</v>
      </c>
      <c r="C92" s="14">
        <f t="shared" si="19"/>
        <v>0</v>
      </c>
      <c r="D92" s="14">
        <f t="shared" si="20"/>
        <v>4914.4</v>
      </c>
      <c r="E92" s="21">
        <f t="shared" si="21"/>
        <v>4914.4</v>
      </c>
      <c r="F92" s="22"/>
      <c r="G92" s="22">
        <v>4694.4</v>
      </c>
      <c r="H92" s="22"/>
      <c r="I92" s="22">
        <f t="shared" si="28"/>
        <v>4694.4</v>
      </c>
      <c r="J92" s="22">
        <v>180</v>
      </c>
      <c r="K92" s="22">
        <v>9</v>
      </c>
      <c r="L92" s="22"/>
      <c r="M92" s="22"/>
      <c r="N92" s="22">
        <v>31</v>
      </c>
      <c r="O92" s="21">
        <f t="shared" si="22"/>
        <v>0</v>
      </c>
      <c r="P92" s="22"/>
      <c r="Q92" s="22"/>
      <c r="R92" s="34" t="s">
        <v>194</v>
      </c>
      <c r="S92" s="34" t="s">
        <v>31</v>
      </c>
      <c r="T92" s="35" t="s">
        <v>32</v>
      </c>
      <c r="U92" s="42"/>
    </row>
    <row r="93" s="1" customFormat="1" ht="63" customHeight="1" spans="1:21">
      <c r="A93" s="18" t="s">
        <v>195</v>
      </c>
      <c r="B93" s="14">
        <f t="shared" si="18"/>
        <v>3879</v>
      </c>
      <c r="C93" s="14">
        <f t="shared" si="19"/>
        <v>0</v>
      </c>
      <c r="D93" s="14">
        <f t="shared" si="20"/>
        <v>3879</v>
      </c>
      <c r="E93" s="21">
        <f t="shared" si="21"/>
        <v>3879</v>
      </c>
      <c r="F93" s="22"/>
      <c r="G93" s="22">
        <v>3300</v>
      </c>
      <c r="H93" s="22"/>
      <c r="I93" s="22">
        <f t="shared" si="28"/>
        <v>3300</v>
      </c>
      <c r="J93" s="22">
        <v>480</v>
      </c>
      <c r="K93" s="22">
        <v>18</v>
      </c>
      <c r="L93" s="22"/>
      <c r="M93" s="22"/>
      <c r="N93" s="22">
        <v>81</v>
      </c>
      <c r="O93" s="21">
        <f t="shared" si="22"/>
        <v>0</v>
      </c>
      <c r="P93" s="22"/>
      <c r="Q93" s="22"/>
      <c r="R93" s="34" t="s">
        <v>196</v>
      </c>
      <c r="S93" s="34" t="s">
        <v>31</v>
      </c>
      <c r="T93" s="35" t="s">
        <v>32</v>
      </c>
      <c r="U93" s="42"/>
    </row>
    <row r="94" s="1" customFormat="1" ht="69" customHeight="1" spans="1:21">
      <c r="A94" s="18" t="s">
        <v>197</v>
      </c>
      <c r="B94" s="14">
        <f t="shared" si="18"/>
        <v>9284.2</v>
      </c>
      <c r="C94" s="14">
        <f t="shared" si="19"/>
        <v>6182.4</v>
      </c>
      <c r="D94" s="14">
        <f t="shared" si="20"/>
        <v>3101.8</v>
      </c>
      <c r="E94" s="21">
        <f t="shared" si="21"/>
        <v>9284.2</v>
      </c>
      <c r="F94" s="22">
        <v>5869.4</v>
      </c>
      <c r="G94" s="22">
        <v>2788.8</v>
      </c>
      <c r="H94" s="22">
        <v>313</v>
      </c>
      <c r="I94" s="22">
        <f t="shared" si="28"/>
        <v>2475.8</v>
      </c>
      <c r="J94" s="22">
        <v>555</v>
      </c>
      <c r="K94" s="22">
        <v>18</v>
      </c>
      <c r="L94" s="22"/>
      <c r="M94" s="22"/>
      <c r="N94" s="22">
        <v>53</v>
      </c>
      <c r="O94" s="21">
        <f t="shared" si="22"/>
        <v>0</v>
      </c>
      <c r="P94" s="22"/>
      <c r="Q94" s="22"/>
      <c r="R94" s="34" t="s">
        <v>198</v>
      </c>
      <c r="S94" s="34" t="s">
        <v>31</v>
      </c>
      <c r="T94" s="35" t="s">
        <v>32</v>
      </c>
      <c r="U94" s="42"/>
    </row>
    <row r="95" s="1" customFormat="1" ht="81" customHeight="1" spans="1:21">
      <c r="A95" s="18" t="s">
        <v>199</v>
      </c>
      <c r="B95" s="14">
        <f t="shared" si="18"/>
        <v>14860.2</v>
      </c>
      <c r="C95" s="14">
        <f t="shared" si="19"/>
        <v>10339.2</v>
      </c>
      <c r="D95" s="14">
        <f t="shared" si="20"/>
        <v>4521</v>
      </c>
      <c r="E95" s="21">
        <f t="shared" si="21"/>
        <v>14860.2</v>
      </c>
      <c r="F95" s="22">
        <v>9504.2</v>
      </c>
      <c r="G95" s="22">
        <v>4648</v>
      </c>
      <c r="H95" s="22">
        <v>835</v>
      </c>
      <c r="I95" s="22">
        <f t="shared" si="28"/>
        <v>3813</v>
      </c>
      <c r="J95" s="22">
        <v>555</v>
      </c>
      <c r="K95" s="22">
        <v>25</v>
      </c>
      <c r="L95" s="22"/>
      <c r="M95" s="22"/>
      <c r="N95" s="22">
        <v>128</v>
      </c>
      <c r="O95" s="21">
        <f t="shared" si="22"/>
        <v>0</v>
      </c>
      <c r="P95" s="22"/>
      <c r="Q95" s="22"/>
      <c r="R95" s="34" t="s">
        <v>200</v>
      </c>
      <c r="S95" s="34" t="s">
        <v>31</v>
      </c>
      <c r="T95" s="35" t="s">
        <v>32</v>
      </c>
      <c r="U95" s="42"/>
    </row>
    <row r="96" s="1" customFormat="1" ht="99.75" spans="1:21">
      <c r="A96" s="18" t="s">
        <v>201</v>
      </c>
      <c r="B96" s="14">
        <f t="shared" si="18"/>
        <v>12995.1</v>
      </c>
      <c r="C96" s="14">
        <f t="shared" si="19"/>
        <v>6194.1</v>
      </c>
      <c r="D96" s="14">
        <f t="shared" si="20"/>
        <v>6801</v>
      </c>
      <c r="E96" s="21">
        <f t="shared" si="21"/>
        <v>7995.1</v>
      </c>
      <c r="F96" s="22">
        <v>4835.1</v>
      </c>
      <c r="G96" s="22">
        <v>2324</v>
      </c>
      <c r="H96" s="22">
        <v>1359</v>
      </c>
      <c r="I96" s="22">
        <f t="shared" si="28"/>
        <v>965</v>
      </c>
      <c r="J96" s="22">
        <v>375</v>
      </c>
      <c r="K96" s="22">
        <v>85</v>
      </c>
      <c r="L96" s="22">
        <v>321</v>
      </c>
      <c r="M96" s="22"/>
      <c r="N96" s="22">
        <v>55</v>
      </c>
      <c r="O96" s="21">
        <f t="shared" si="22"/>
        <v>5000</v>
      </c>
      <c r="P96" s="22">
        <v>5000</v>
      </c>
      <c r="Q96" s="22"/>
      <c r="R96" s="34" t="s">
        <v>202</v>
      </c>
      <c r="S96" s="34" t="s">
        <v>203</v>
      </c>
      <c r="T96" s="35" t="s">
        <v>204</v>
      </c>
      <c r="U96" s="42"/>
    </row>
    <row r="97" s="1" customFormat="1" ht="30" customHeight="1" spans="1:21">
      <c r="A97" s="15" t="s">
        <v>205</v>
      </c>
      <c r="B97" s="14">
        <f t="shared" si="18"/>
        <v>37003.8</v>
      </c>
      <c r="C97" s="14">
        <f t="shared" si="19"/>
        <v>29391.8</v>
      </c>
      <c r="D97" s="14">
        <f t="shared" si="20"/>
        <v>7612</v>
      </c>
      <c r="E97" s="21">
        <f t="shared" si="21"/>
        <v>37003.8</v>
      </c>
      <c r="F97" s="22">
        <f t="shared" ref="F97:N97" si="29">SUM(F98:F109)</f>
        <v>22671.8</v>
      </c>
      <c r="G97" s="22">
        <f t="shared" si="29"/>
        <v>12320</v>
      </c>
      <c r="H97" s="22">
        <f t="shared" si="29"/>
        <v>6720</v>
      </c>
      <c r="I97" s="22">
        <f t="shared" si="29"/>
        <v>5600</v>
      </c>
      <c r="J97" s="22">
        <f t="shared" si="29"/>
        <v>1185</v>
      </c>
      <c r="K97" s="22">
        <f t="shared" si="29"/>
        <v>183</v>
      </c>
      <c r="L97" s="22">
        <f t="shared" si="29"/>
        <v>320</v>
      </c>
      <c r="M97" s="22">
        <f t="shared" si="29"/>
        <v>0</v>
      </c>
      <c r="N97" s="22">
        <f t="shared" si="29"/>
        <v>324</v>
      </c>
      <c r="O97" s="21">
        <f t="shared" si="22"/>
        <v>0</v>
      </c>
      <c r="P97" s="22">
        <f>SUM(P98:P109)</f>
        <v>0</v>
      </c>
      <c r="Q97" s="22">
        <f>SUM(Q98:Q109)</f>
        <v>0</v>
      </c>
      <c r="R97" s="34" t="s">
        <v>37</v>
      </c>
      <c r="S97" s="34" t="s">
        <v>37</v>
      </c>
      <c r="T97" s="35" t="s">
        <v>37</v>
      </c>
      <c r="U97" s="41"/>
    </row>
    <row r="98" s="1" customFormat="1" ht="30" customHeight="1" spans="1:21">
      <c r="A98" s="18" t="s">
        <v>206</v>
      </c>
      <c r="B98" s="14">
        <f t="shared" si="18"/>
        <v>4887</v>
      </c>
      <c r="C98" s="14">
        <f t="shared" si="19"/>
        <v>4887</v>
      </c>
      <c r="D98" s="14">
        <f t="shared" si="20"/>
        <v>0</v>
      </c>
      <c r="E98" s="21">
        <f t="shared" si="21"/>
        <v>4887</v>
      </c>
      <c r="F98" s="22">
        <v>4887</v>
      </c>
      <c r="G98" s="22"/>
      <c r="H98" s="22">
        <v>0</v>
      </c>
      <c r="I98" s="22">
        <f t="shared" ref="I98:I109" si="30">G98-H98</f>
        <v>0</v>
      </c>
      <c r="J98" s="22">
        <v>0</v>
      </c>
      <c r="K98" s="22">
        <v>0</v>
      </c>
      <c r="L98" s="22"/>
      <c r="M98" s="22"/>
      <c r="N98" s="22"/>
      <c r="O98" s="21">
        <f t="shared" si="22"/>
        <v>0</v>
      </c>
      <c r="P98" s="22"/>
      <c r="Q98" s="22"/>
      <c r="R98" s="34" t="s">
        <v>86</v>
      </c>
      <c r="S98" s="34" t="s">
        <v>36</v>
      </c>
      <c r="T98" s="35"/>
      <c r="U98" s="41"/>
    </row>
    <row r="99" s="1" customFormat="1" ht="52" customHeight="1" spans="1:21">
      <c r="A99" s="18" t="s">
        <v>207</v>
      </c>
      <c r="B99" s="14">
        <f t="shared" si="18"/>
        <v>205</v>
      </c>
      <c r="C99" s="14">
        <f t="shared" si="19"/>
        <v>0</v>
      </c>
      <c r="D99" s="14">
        <f t="shared" si="20"/>
        <v>205</v>
      </c>
      <c r="E99" s="21">
        <f t="shared" si="21"/>
        <v>205</v>
      </c>
      <c r="F99" s="22"/>
      <c r="G99" s="22"/>
      <c r="H99" s="22"/>
      <c r="I99" s="22">
        <f t="shared" si="30"/>
        <v>0</v>
      </c>
      <c r="J99" s="22">
        <v>165</v>
      </c>
      <c r="K99" s="22">
        <v>8</v>
      </c>
      <c r="L99" s="22"/>
      <c r="M99" s="22"/>
      <c r="N99" s="22">
        <v>32</v>
      </c>
      <c r="O99" s="21">
        <f t="shared" si="22"/>
        <v>0</v>
      </c>
      <c r="P99" s="22"/>
      <c r="Q99" s="22"/>
      <c r="R99" s="34" t="s">
        <v>208</v>
      </c>
      <c r="S99" s="34" t="s">
        <v>36</v>
      </c>
      <c r="T99" s="35" t="s">
        <v>37</v>
      </c>
      <c r="U99" s="42"/>
    </row>
    <row r="100" s="1" customFormat="1" ht="34" customHeight="1" spans="1:21">
      <c r="A100" s="18" t="s">
        <v>209</v>
      </c>
      <c r="B100" s="14">
        <f t="shared" si="18"/>
        <v>24</v>
      </c>
      <c r="C100" s="14">
        <f t="shared" si="19"/>
        <v>418</v>
      </c>
      <c r="D100" s="14">
        <f t="shared" si="20"/>
        <v>-394</v>
      </c>
      <c r="E100" s="21">
        <f t="shared" si="21"/>
        <v>24</v>
      </c>
      <c r="F100" s="22">
        <v>0</v>
      </c>
      <c r="G100" s="22"/>
      <c r="H100" s="22">
        <v>418</v>
      </c>
      <c r="I100" s="22">
        <f t="shared" si="30"/>
        <v>-418</v>
      </c>
      <c r="J100" s="22">
        <v>0</v>
      </c>
      <c r="K100" s="22">
        <v>6</v>
      </c>
      <c r="L100" s="22"/>
      <c r="M100" s="22"/>
      <c r="N100" s="22">
        <v>18</v>
      </c>
      <c r="O100" s="21">
        <f t="shared" si="22"/>
        <v>0</v>
      </c>
      <c r="P100" s="22"/>
      <c r="Q100" s="22"/>
      <c r="R100" s="34" t="s">
        <v>210</v>
      </c>
      <c r="S100" s="34" t="s">
        <v>36</v>
      </c>
      <c r="T100" s="35" t="s">
        <v>37</v>
      </c>
      <c r="U100" s="42"/>
    </row>
    <row r="101" s="1" customFormat="1" ht="34" customHeight="1" spans="1:21">
      <c r="A101" s="18" t="s">
        <v>211</v>
      </c>
      <c r="B101" s="14">
        <f t="shared" si="18"/>
        <v>33</v>
      </c>
      <c r="C101" s="14">
        <f t="shared" si="19"/>
        <v>0</v>
      </c>
      <c r="D101" s="14">
        <f t="shared" si="20"/>
        <v>33</v>
      </c>
      <c r="E101" s="21">
        <f t="shared" si="21"/>
        <v>33</v>
      </c>
      <c r="F101" s="22"/>
      <c r="G101" s="22"/>
      <c r="H101" s="22"/>
      <c r="I101" s="22">
        <f t="shared" si="30"/>
        <v>0</v>
      </c>
      <c r="J101" s="22">
        <v>0</v>
      </c>
      <c r="K101" s="22">
        <v>7</v>
      </c>
      <c r="L101" s="22"/>
      <c r="M101" s="22"/>
      <c r="N101" s="22">
        <v>26</v>
      </c>
      <c r="O101" s="21">
        <f t="shared" si="22"/>
        <v>0</v>
      </c>
      <c r="P101" s="22"/>
      <c r="Q101" s="22"/>
      <c r="R101" s="34" t="s">
        <v>212</v>
      </c>
      <c r="S101" s="34" t="s">
        <v>36</v>
      </c>
      <c r="T101" s="35" t="s">
        <v>37</v>
      </c>
      <c r="U101" s="42"/>
    </row>
    <row r="102" s="1" customFormat="1" ht="31" customHeight="1" spans="1:21">
      <c r="A102" s="18" t="s">
        <v>213</v>
      </c>
      <c r="B102" s="14">
        <f t="shared" si="18"/>
        <v>21</v>
      </c>
      <c r="C102" s="14">
        <f t="shared" si="19"/>
        <v>0</v>
      </c>
      <c r="D102" s="14">
        <f t="shared" si="20"/>
        <v>21</v>
      </c>
      <c r="E102" s="21">
        <f t="shared" si="21"/>
        <v>21</v>
      </c>
      <c r="F102" s="22"/>
      <c r="G102" s="22"/>
      <c r="H102" s="22"/>
      <c r="I102" s="22">
        <f t="shared" si="30"/>
        <v>0</v>
      </c>
      <c r="J102" s="22">
        <v>0</v>
      </c>
      <c r="K102" s="22">
        <v>6</v>
      </c>
      <c r="L102" s="22"/>
      <c r="M102" s="22"/>
      <c r="N102" s="22">
        <v>15</v>
      </c>
      <c r="O102" s="21">
        <f t="shared" si="22"/>
        <v>0</v>
      </c>
      <c r="P102" s="22"/>
      <c r="Q102" s="22"/>
      <c r="R102" s="34" t="s">
        <v>214</v>
      </c>
      <c r="S102" s="34" t="s">
        <v>36</v>
      </c>
      <c r="T102" s="35" t="s">
        <v>37</v>
      </c>
      <c r="U102" s="41"/>
    </row>
    <row r="103" s="1" customFormat="1" ht="91" customHeight="1" spans="1:21">
      <c r="A103" s="18" t="s">
        <v>215</v>
      </c>
      <c r="B103" s="14">
        <f t="shared" si="18"/>
        <v>9371.3</v>
      </c>
      <c r="C103" s="14">
        <f t="shared" si="19"/>
        <v>4425.3</v>
      </c>
      <c r="D103" s="14">
        <f t="shared" si="20"/>
        <v>4946</v>
      </c>
      <c r="E103" s="21">
        <f t="shared" si="21"/>
        <v>9371.3</v>
      </c>
      <c r="F103" s="22">
        <v>4425.3</v>
      </c>
      <c r="G103" s="22">
        <v>4400</v>
      </c>
      <c r="H103" s="22">
        <v>0</v>
      </c>
      <c r="I103" s="22">
        <f t="shared" si="30"/>
        <v>4400</v>
      </c>
      <c r="J103" s="22">
        <v>165</v>
      </c>
      <c r="K103" s="22">
        <v>14</v>
      </c>
      <c r="L103" s="22">
        <v>320</v>
      </c>
      <c r="M103" s="22"/>
      <c r="N103" s="22">
        <v>47</v>
      </c>
      <c r="O103" s="21">
        <f t="shared" si="22"/>
        <v>0</v>
      </c>
      <c r="P103" s="22"/>
      <c r="Q103" s="22"/>
      <c r="R103" s="34" t="s">
        <v>216</v>
      </c>
      <c r="S103" s="34" t="s">
        <v>73</v>
      </c>
      <c r="T103" s="35" t="s">
        <v>74</v>
      </c>
      <c r="U103" s="42"/>
    </row>
    <row r="104" s="1" customFormat="1" ht="76" customHeight="1" spans="1:21">
      <c r="A104" s="18" t="s">
        <v>217</v>
      </c>
      <c r="B104" s="14">
        <f t="shared" si="18"/>
        <v>6621.9</v>
      </c>
      <c r="C104" s="14">
        <f t="shared" si="19"/>
        <v>9333.9</v>
      </c>
      <c r="D104" s="14">
        <f t="shared" si="20"/>
        <v>-2712</v>
      </c>
      <c r="E104" s="21">
        <f t="shared" si="21"/>
        <v>6621.9</v>
      </c>
      <c r="F104" s="22">
        <v>3972.9</v>
      </c>
      <c r="G104" s="22">
        <v>2420</v>
      </c>
      <c r="H104" s="22">
        <v>5361</v>
      </c>
      <c r="I104" s="22">
        <f t="shared" si="30"/>
        <v>-2941</v>
      </c>
      <c r="J104" s="22">
        <v>180</v>
      </c>
      <c r="K104" s="22">
        <v>12</v>
      </c>
      <c r="L104" s="22"/>
      <c r="M104" s="22"/>
      <c r="N104" s="22">
        <v>37</v>
      </c>
      <c r="O104" s="21">
        <f t="shared" si="22"/>
        <v>0</v>
      </c>
      <c r="P104" s="22"/>
      <c r="Q104" s="22"/>
      <c r="R104" s="34" t="s">
        <v>218</v>
      </c>
      <c r="S104" s="34" t="s">
        <v>31</v>
      </c>
      <c r="T104" s="35" t="s">
        <v>32</v>
      </c>
      <c r="U104" s="42"/>
    </row>
    <row r="105" s="1" customFormat="1" ht="82" customHeight="1" spans="1:21">
      <c r="A105" s="18" t="s">
        <v>219</v>
      </c>
      <c r="B105" s="14">
        <f t="shared" si="18"/>
        <v>6923.7</v>
      </c>
      <c r="C105" s="14">
        <f t="shared" si="19"/>
        <v>2196.7</v>
      </c>
      <c r="D105" s="14">
        <f t="shared" si="20"/>
        <v>4727</v>
      </c>
      <c r="E105" s="21">
        <f t="shared" si="21"/>
        <v>6923.7</v>
      </c>
      <c r="F105" s="22">
        <v>2196.7</v>
      </c>
      <c r="G105" s="22">
        <v>4400</v>
      </c>
      <c r="H105" s="22">
        <v>0</v>
      </c>
      <c r="I105" s="22">
        <f t="shared" si="30"/>
        <v>4400</v>
      </c>
      <c r="J105" s="22">
        <v>210</v>
      </c>
      <c r="K105" s="22">
        <v>83</v>
      </c>
      <c r="L105" s="22"/>
      <c r="M105" s="22"/>
      <c r="N105" s="22">
        <v>34</v>
      </c>
      <c r="O105" s="21">
        <f t="shared" si="22"/>
        <v>0</v>
      </c>
      <c r="P105" s="22"/>
      <c r="Q105" s="22"/>
      <c r="R105" s="34" t="s">
        <v>220</v>
      </c>
      <c r="S105" s="34" t="s">
        <v>31</v>
      </c>
      <c r="T105" s="35" t="s">
        <v>32</v>
      </c>
      <c r="U105" s="42"/>
    </row>
    <row r="106" s="1" customFormat="1" ht="57" customHeight="1" spans="1:21">
      <c r="A106" s="18" t="s">
        <v>221</v>
      </c>
      <c r="B106" s="14">
        <f t="shared" si="18"/>
        <v>2267.9</v>
      </c>
      <c r="C106" s="14">
        <f t="shared" si="19"/>
        <v>2911.9</v>
      </c>
      <c r="D106" s="14">
        <f t="shared" si="20"/>
        <v>-644</v>
      </c>
      <c r="E106" s="21">
        <f t="shared" si="21"/>
        <v>2267.9</v>
      </c>
      <c r="F106" s="22">
        <v>2075.9</v>
      </c>
      <c r="G106" s="22"/>
      <c r="H106" s="22">
        <v>836</v>
      </c>
      <c r="I106" s="22">
        <f t="shared" si="30"/>
        <v>-836</v>
      </c>
      <c r="J106" s="22">
        <v>150</v>
      </c>
      <c r="K106" s="22">
        <v>11</v>
      </c>
      <c r="L106" s="22"/>
      <c r="M106" s="22"/>
      <c r="N106" s="22">
        <v>31</v>
      </c>
      <c r="O106" s="21">
        <f t="shared" si="22"/>
        <v>0</v>
      </c>
      <c r="P106" s="22"/>
      <c r="Q106" s="22"/>
      <c r="R106" s="34" t="s">
        <v>222</v>
      </c>
      <c r="S106" s="34" t="s">
        <v>36</v>
      </c>
      <c r="T106" s="35"/>
      <c r="U106" s="42"/>
    </row>
    <row r="107" s="1" customFormat="1" ht="56" customHeight="1" spans="1:21">
      <c r="A107" s="18" t="s">
        <v>223</v>
      </c>
      <c r="B107" s="14">
        <f t="shared" si="18"/>
        <v>1118.1</v>
      </c>
      <c r="C107" s="14">
        <f t="shared" si="19"/>
        <v>1090.1</v>
      </c>
      <c r="D107" s="14">
        <f t="shared" si="20"/>
        <v>28</v>
      </c>
      <c r="E107" s="21">
        <f t="shared" si="21"/>
        <v>1118.1</v>
      </c>
      <c r="F107" s="22">
        <v>1090.1</v>
      </c>
      <c r="G107" s="22"/>
      <c r="H107" s="22">
        <v>0</v>
      </c>
      <c r="I107" s="22">
        <f t="shared" si="30"/>
        <v>0</v>
      </c>
      <c r="J107" s="22">
        <v>0</v>
      </c>
      <c r="K107" s="22">
        <v>10</v>
      </c>
      <c r="L107" s="22"/>
      <c r="M107" s="22"/>
      <c r="N107" s="22">
        <v>18</v>
      </c>
      <c r="O107" s="21">
        <f t="shared" si="22"/>
        <v>0</v>
      </c>
      <c r="P107" s="22"/>
      <c r="Q107" s="22"/>
      <c r="R107" s="34" t="s">
        <v>224</v>
      </c>
      <c r="S107" s="34" t="s">
        <v>36</v>
      </c>
      <c r="T107" s="35"/>
      <c r="U107" s="41"/>
    </row>
    <row r="108" s="1" customFormat="1" ht="61" customHeight="1" spans="1:21">
      <c r="A108" s="18" t="s">
        <v>225</v>
      </c>
      <c r="B108" s="14">
        <f t="shared" si="18"/>
        <v>2135.7</v>
      </c>
      <c r="C108" s="14">
        <f t="shared" si="19"/>
        <v>1974.7</v>
      </c>
      <c r="D108" s="14">
        <f t="shared" si="20"/>
        <v>161</v>
      </c>
      <c r="E108" s="21">
        <f t="shared" si="21"/>
        <v>2135.7</v>
      </c>
      <c r="F108" s="22">
        <v>1974.7</v>
      </c>
      <c r="G108" s="22"/>
      <c r="H108" s="22">
        <v>0</v>
      </c>
      <c r="I108" s="22">
        <f t="shared" si="30"/>
        <v>0</v>
      </c>
      <c r="J108" s="22">
        <v>105</v>
      </c>
      <c r="K108" s="22">
        <v>15</v>
      </c>
      <c r="L108" s="22"/>
      <c r="M108" s="22"/>
      <c r="N108" s="22">
        <v>41</v>
      </c>
      <c r="O108" s="21">
        <f t="shared" si="22"/>
        <v>0</v>
      </c>
      <c r="P108" s="22"/>
      <c r="Q108" s="22"/>
      <c r="R108" s="34" t="s">
        <v>226</v>
      </c>
      <c r="S108" s="34" t="s">
        <v>36</v>
      </c>
      <c r="T108" s="35"/>
      <c r="U108" s="41"/>
    </row>
    <row r="109" s="1" customFormat="1" ht="78" customHeight="1" spans="1:21">
      <c r="A109" s="18" t="s">
        <v>227</v>
      </c>
      <c r="B109" s="14">
        <f t="shared" si="18"/>
        <v>3395.2</v>
      </c>
      <c r="C109" s="14">
        <f t="shared" si="19"/>
        <v>2154.2</v>
      </c>
      <c r="D109" s="14">
        <f t="shared" si="20"/>
        <v>1241</v>
      </c>
      <c r="E109" s="21">
        <f t="shared" si="21"/>
        <v>3395.2</v>
      </c>
      <c r="F109" s="22">
        <v>2049.2</v>
      </c>
      <c r="G109" s="22">
        <v>1100</v>
      </c>
      <c r="H109" s="22">
        <v>105</v>
      </c>
      <c r="I109" s="22">
        <f t="shared" si="30"/>
        <v>995</v>
      </c>
      <c r="J109" s="22">
        <v>210</v>
      </c>
      <c r="K109" s="22">
        <v>11</v>
      </c>
      <c r="L109" s="22"/>
      <c r="M109" s="22"/>
      <c r="N109" s="22">
        <v>25</v>
      </c>
      <c r="O109" s="21">
        <f t="shared" si="22"/>
        <v>0</v>
      </c>
      <c r="P109" s="22"/>
      <c r="Q109" s="22"/>
      <c r="R109" s="34" t="s">
        <v>228</v>
      </c>
      <c r="S109" s="34" t="s">
        <v>31</v>
      </c>
      <c r="T109" s="35" t="s">
        <v>32</v>
      </c>
      <c r="U109" s="42"/>
    </row>
    <row r="110" s="1" customFormat="1" ht="25" customHeight="1" spans="1:21">
      <c r="A110" s="15" t="s">
        <v>229</v>
      </c>
      <c r="B110" s="14">
        <f t="shared" si="18"/>
        <v>88419.3</v>
      </c>
      <c r="C110" s="14">
        <f t="shared" si="19"/>
        <v>67042.3</v>
      </c>
      <c r="D110" s="14">
        <f t="shared" si="20"/>
        <v>21377</v>
      </c>
      <c r="E110" s="21">
        <f t="shared" si="21"/>
        <v>88197.3</v>
      </c>
      <c r="F110" s="22">
        <f t="shared" ref="F110:N110" si="31">SUM(F111:F120)</f>
        <v>57371.3</v>
      </c>
      <c r="G110" s="22">
        <f t="shared" si="31"/>
        <v>25706</v>
      </c>
      <c r="H110" s="22">
        <f t="shared" si="31"/>
        <v>9671</v>
      </c>
      <c r="I110" s="22">
        <f t="shared" si="31"/>
        <v>16035</v>
      </c>
      <c r="J110" s="22">
        <f t="shared" si="31"/>
        <v>4275</v>
      </c>
      <c r="K110" s="22">
        <f t="shared" si="31"/>
        <v>227</v>
      </c>
      <c r="L110" s="22">
        <f t="shared" si="31"/>
        <v>0</v>
      </c>
      <c r="M110" s="22">
        <f t="shared" si="31"/>
        <v>0</v>
      </c>
      <c r="N110" s="22">
        <f t="shared" si="31"/>
        <v>618</v>
      </c>
      <c r="O110" s="21">
        <f t="shared" si="22"/>
        <v>222</v>
      </c>
      <c r="P110" s="22">
        <f>SUM(P111:P120)</f>
        <v>0</v>
      </c>
      <c r="Q110" s="22">
        <f>SUM(Q111:Q120)</f>
        <v>222</v>
      </c>
      <c r="R110" s="34" t="s">
        <v>37</v>
      </c>
      <c r="S110" s="34" t="s">
        <v>37</v>
      </c>
      <c r="T110" s="35" t="s">
        <v>37</v>
      </c>
      <c r="U110" s="41"/>
    </row>
    <row r="111" s="1" customFormat="1" ht="25" customHeight="1" spans="1:21">
      <c r="A111" s="18" t="s">
        <v>230</v>
      </c>
      <c r="B111" s="14">
        <f t="shared" si="18"/>
        <v>12608.7</v>
      </c>
      <c r="C111" s="14">
        <f t="shared" si="19"/>
        <v>12608.7</v>
      </c>
      <c r="D111" s="14">
        <f t="shared" si="20"/>
        <v>0</v>
      </c>
      <c r="E111" s="21">
        <f t="shared" si="21"/>
        <v>12608.7</v>
      </c>
      <c r="F111" s="22">
        <v>12608.7</v>
      </c>
      <c r="G111" s="22"/>
      <c r="H111" s="22">
        <v>0</v>
      </c>
      <c r="I111" s="22">
        <f t="shared" ref="I111:I120" si="32">G111-H111</f>
        <v>0</v>
      </c>
      <c r="J111" s="22">
        <v>0</v>
      </c>
      <c r="K111" s="22">
        <v>0</v>
      </c>
      <c r="L111" s="22"/>
      <c r="M111" s="22"/>
      <c r="N111" s="22"/>
      <c r="O111" s="21">
        <f t="shared" si="22"/>
        <v>0</v>
      </c>
      <c r="P111" s="22"/>
      <c r="Q111" s="22"/>
      <c r="R111" s="34" t="s">
        <v>86</v>
      </c>
      <c r="S111" s="34" t="s">
        <v>36</v>
      </c>
      <c r="T111" s="35"/>
      <c r="U111" s="41"/>
    </row>
    <row r="112" s="1" customFormat="1" ht="48" customHeight="1" spans="1:21">
      <c r="A112" s="18" t="s">
        <v>231</v>
      </c>
      <c r="B112" s="14">
        <f t="shared" si="18"/>
        <v>202</v>
      </c>
      <c r="C112" s="14">
        <f t="shared" si="19"/>
        <v>0</v>
      </c>
      <c r="D112" s="14">
        <f t="shared" si="20"/>
        <v>202</v>
      </c>
      <c r="E112" s="21">
        <f t="shared" si="21"/>
        <v>202</v>
      </c>
      <c r="F112" s="22"/>
      <c r="G112" s="22"/>
      <c r="H112" s="22"/>
      <c r="I112" s="22">
        <f t="shared" si="32"/>
        <v>0</v>
      </c>
      <c r="J112" s="22">
        <v>165</v>
      </c>
      <c r="K112" s="22">
        <v>10</v>
      </c>
      <c r="L112" s="22"/>
      <c r="M112" s="22"/>
      <c r="N112" s="22">
        <v>27</v>
      </c>
      <c r="O112" s="21">
        <f t="shared" si="22"/>
        <v>0</v>
      </c>
      <c r="P112" s="22"/>
      <c r="Q112" s="22"/>
      <c r="R112" s="34" t="s">
        <v>232</v>
      </c>
      <c r="S112" s="34" t="s">
        <v>36</v>
      </c>
      <c r="T112" s="35" t="s">
        <v>37</v>
      </c>
      <c r="U112" s="42"/>
    </row>
    <row r="113" s="1" customFormat="1" ht="70" customHeight="1" spans="1:21">
      <c r="A113" s="18" t="s">
        <v>233</v>
      </c>
      <c r="B113" s="14">
        <f t="shared" si="18"/>
        <v>1645</v>
      </c>
      <c r="C113" s="14">
        <f t="shared" si="19"/>
        <v>0</v>
      </c>
      <c r="D113" s="14">
        <f t="shared" si="20"/>
        <v>1645</v>
      </c>
      <c r="E113" s="21">
        <f t="shared" si="21"/>
        <v>1645</v>
      </c>
      <c r="F113" s="22"/>
      <c r="G113" s="22">
        <v>1320</v>
      </c>
      <c r="H113" s="22"/>
      <c r="I113" s="22">
        <f t="shared" si="32"/>
        <v>1320</v>
      </c>
      <c r="J113" s="22">
        <v>255</v>
      </c>
      <c r="K113" s="22">
        <v>14</v>
      </c>
      <c r="L113" s="22"/>
      <c r="M113" s="22"/>
      <c r="N113" s="22">
        <v>56</v>
      </c>
      <c r="O113" s="21">
        <f t="shared" si="22"/>
        <v>0</v>
      </c>
      <c r="P113" s="22"/>
      <c r="Q113" s="22"/>
      <c r="R113" s="34" t="s">
        <v>234</v>
      </c>
      <c r="S113" s="34" t="s">
        <v>31</v>
      </c>
      <c r="T113" s="35" t="s">
        <v>32</v>
      </c>
      <c r="U113" s="42"/>
    </row>
    <row r="114" s="1" customFormat="1" ht="62" customHeight="1" spans="1:21">
      <c r="A114" s="18" t="s">
        <v>235</v>
      </c>
      <c r="B114" s="14">
        <f t="shared" si="18"/>
        <v>1754</v>
      </c>
      <c r="C114" s="14">
        <f t="shared" si="19"/>
        <v>0</v>
      </c>
      <c r="D114" s="14">
        <f t="shared" si="20"/>
        <v>1754</v>
      </c>
      <c r="E114" s="21">
        <f t="shared" si="21"/>
        <v>1754</v>
      </c>
      <c r="F114" s="22"/>
      <c r="G114" s="22">
        <v>1320</v>
      </c>
      <c r="H114" s="22"/>
      <c r="I114" s="22">
        <f t="shared" si="32"/>
        <v>1320</v>
      </c>
      <c r="J114" s="22">
        <v>360</v>
      </c>
      <c r="K114" s="22">
        <v>18</v>
      </c>
      <c r="L114" s="22"/>
      <c r="M114" s="22"/>
      <c r="N114" s="22">
        <v>56</v>
      </c>
      <c r="O114" s="21">
        <f t="shared" si="22"/>
        <v>0</v>
      </c>
      <c r="P114" s="22"/>
      <c r="Q114" s="22"/>
      <c r="R114" s="34" t="s">
        <v>236</v>
      </c>
      <c r="S114" s="34" t="s">
        <v>31</v>
      </c>
      <c r="T114" s="35" t="s">
        <v>32</v>
      </c>
      <c r="U114" s="42"/>
    </row>
    <row r="115" s="1" customFormat="1" ht="90" customHeight="1" spans="1:21">
      <c r="A115" s="18" t="s">
        <v>237</v>
      </c>
      <c r="B115" s="14">
        <f t="shared" si="18"/>
        <v>13923.3</v>
      </c>
      <c r="C115" s="14">
        <f t="shared" si="19"/>
        <v>11814.3</v>
      </c>
      <c r="D115" s="14">
        <f t="shared" si="20"/>
        <v>2109</v>
      </c>
      <c r="E115" s="21">
        <f t="shared" si="21"/>
        <v>13923.3</v>
      </c>
      <c r="F115" s="22">
        <v>9727.3</v>
      </c>
      <c r="G115" s="22">
        <v>3300</v>
      </c>
      <c r="H115" s="22">
        <v>2087</v>
      </c>
      <c r="I115" s="22">
        <f t="shared" si="32"/>
        <v>1213</v>
      </c>
      <c r="J115" s="22">
        <v>675</v>
      </c>
      <c r="K115" s="22">
        <v>96</v>
      </c>
      <c r="L115" s="22"/>
      <c r="M115" s="22"/>
      <c r="N115" s="22">
        <v>125</v>
      </c>
      <c r="O115" s="21">
        <f t="shared" si="22"/>
        <v>0</v>
      </c>
      <c r="P115" s="22"/>
      <c r="Q115" s="22"/>
      <c r="R115" s="34" t="s">
        <v>238</v>
      </c>
      <c r="S115" s="34" t="s">
        <v>31</v>
      </c>
      <c r="T115" s="35" t="s">
        <v>32</v>
      </c>
      <c r="U115" s="42"/>
    </row>
    <row r="116" s="1" customFormat="1" ht="90" customHeight="1" spans="1:21">
      <c r="A116" s="18" t="s">
        <v>239</v>
      </c>
      <c r="B116" s="14">
        <f t="shared" si="18"/>
        <v>9281.1</v>
      </c>
      <c r="C116" s="14">
        <f t="shared" si="19"/>
        <v>7083.1</v>
      </c>
      <c r="D116" s="14">
        <f t="shared" si="20"/>
        <v>2198</v>
      </c>
      <c r="E116" s="21">
        <f t="shared" si="21"/>
        <v>9059.1</v>
      </c>
      <c r="F116" s="22">
        <v>7083.1</v>
      </c>
      <c r="G116" s="22">
        <v>1320</v>
      </c>
      <c r="H116" s="22">
        <v>0</v>
      </c>
      <c r="I116" s="22">
        <f t="shared" si="32"/>
        <v>1320</v>
      </c>
      <c r="J116" s="22">
        <v>570</v>
      </c>
      <c r="K116" s="22">
        <v>18</v>
      </c>
      <c r="L116" s="22"/>
      <c r="M116" s="22"/>
      <c r="N116" s="22">
        <v>68</v>
      </c>
      <c r="O116" s="21">
        <f t="shared" si="22"/>
        <v>222</v>
      </c>
      <c r="P116" s="22"/>
      <c r="Q116" s="22">
        <v>222</v>
      </c>
      <c r="R116" s="34" t="s">
        <v>240</v>
      </c>
      <c r="S116" s="34" t="s">
        <v>63</v>
      </c>
      <c r="T116" s="35" t="s">
        <v>64</v>
      </c>
      <c r="U116" s="42"/>
    </row>
    <row r="117" s="1" customFormat="1" ht="81" customHeight="1" spans="1:21">
      <c r="A117" s="18" t="s">
        <v>241</v>
      </c>
      <c r="B117" s="14">
        <f t="shared" si="18"/>
        <v>12224.3</v>
      </c>
      <c r="C117" s="14">
        <f t="shared" si="19"/>
        <v>7241.3</v>
      </c>
      <c r="D117" s="14">
        <f t="shared" si="20"/>
        <v>4983</v>
      </c>
      <c r="E117" s="21">
        <f t="shared" si="21"/>
        <v>12224.3</v>
      </c>
      <c r="F117" s="22">
        <v>5918.3</v>
      </c>
      <c r="G117" s="22">
        <v>5720</v>
      </c>
      <c r="H117" s="22">
        <v>1323</v>
      </c>
      <c r="I117" s="22">
        <f t="shared" si="32"/>
        <v>4397</v>
      </c>
      <c r="J117" s="22">
        <v>510</v>
      </c>
      <c r="K117" s="22">
        <v>17</v>
      </c>
      <c r="L117" s="22"/>
      <c r="M117" s="22"/>
      <c r="N117" s="22">
        <v>59</v>
      </c>
      <c r="O117" s="21">
        <f t="shared" si="22"/>
        <v>0</v>
      </c>
      <c r="P117" s="22"/>
      <c r="Q117" s="22"/>
      <c r="R117" s="34" t="s">
        <v>242</v>
      </c>
      <c r="S117" s="34" t="s">
        <v>31</v>
      </c>
      <c r="T117" s="35" t="s">
        <v>32</v>
      </c>
      <c r="U117" s="42"/>
    </row>
    <row r="118" s="1" customFormat="1" ht="76" customHeight="1" spans="1:21">
      <c r="A118" s="18" t="s">
        <v>243</v>
      </c>
      <c r="B118" s="14">
        <f t="shared" si="18"/>
        <v>14918.8</v>
      </c>
      <c r="C118" s="14">
        <f t="shared" si="19"/>
        <v>11729.8</v>
      </c>
      <c r="D118" s="14">
        <f t="shared" si="20"/>
        <v>3189</v>
      </c>
      <c r="E118" s="21">
        <f t="shared" si="21"/>
        <v>14918.8</v>
      </c>
      <c r="F118" s="22">
        <v>8390.8</v>
      </c>
      <c r="G118" s="22">
        <v>5686</v>
      </c>
      <c r="H118" s="22">
        <v>3339</v>
      </c>
      <c r="I118" s="22">
        <f t="shared" si="32"/>
        <v>2347</v>
      </c>
      <c r="J118" s="22">
        <v>720</v>
      </c>
      <c r="K118" s="22">
        <v>18</v>
      </c>
      <c r="L118" s="22"/>
      <c r="M118" s="22"/>
      <c r="N118" s="22">
        <v>104</v>
      </c>
      <c r="O118" s="21">
        <f t="shared" si="22"/>
        <v>0</v>
      </c>
      <c r="P118" s="22"/>
      <c r="Q118" s="22"/>
      <c r="R118" s="34" t="s">
        <v>244</v>
      </c>
      <c r="S118" s="34" t="s">
        <v>31</v>
      </c>
      <c r="T118" s="35" t="s">
        <v>32</v>
      </c>
      <c r="U118" s="42"/>
    </row>
    <row r="119" s="1" customFormat="1" ht="82" customHeight="1" spans="1:21">
      <c r="A119" s="18" t="s">
        <v>245</v>
      </c>
      <c r="B119" s="14">
        <f t="shared" si="18"/>
        <v>11664.5</v>
      </c>
      <c r="C119" s="14">
        <f t="shared" si="19"/>
        <v>7998.5</v>
      </c>
      <c r="D119" s="14">
        <f t="shared" si="20"/>
        <v>3666</v>
      </c>
      <c r="E119" s="21">
        <f t="shared" si="21"/>
        <v>11664.5</v>
      </c>
      <c r="F119" s="22">
        <v>6328.5</v>
      </c>
      <c r="G119" s="22">
        <v>4840</v>
      </c>
      <c r="H119" s="22">
        <v>1670</v>
      </c>
      <c r="I119" s="22">
        <f t="shared" si="32"/>
        <v>3170</v>
      </c>
      <c r="J119" s="22">
        <v>435</v>
      </c>
      <c r="K119" s="22">
        <v>16</v>
      </c>
      <c r="L119" s="22"/>
      <c r="M119" s="22"/>
      <c r="N119" s="22">
        <v>45</v>
      </c>
      <c r="O119" s="21">
        <f t="shared" si="22"/>
        <v>0</v>
      </c>
      <c r="P119" s="22"/>
      <c r="Q119" s="22"/>
      <c r="R119" s="34" t="s">
        <v>246</v>
      </c>
      <c r="S119" s="34" t="s">
        <v>31</v>
      </c>
      <c r="T119" s="35" t="s">
        <v>32</v>
      </c>
      <c r="U119" s="42"/>
    </row>
    <row r="120" s="1" customFormat="1" ht="77" customHeight="1" spans="1:21">
      <c r="A120" s="18" t="s">
        <v>247</v>
      </c>
      <c r="B120" s="14">
        <f t="shared" si="18"/>
        <v>10197.6</v>
      </c>
      <c r="C120" s="14">
        <f t="shared" si="19"/>
        <v>8566.6</v>
      </c>
      <c r="D120" s="14">
        <f t="shared" si="20"/>
        <v>1631</v>
      </c>
      <c r="E120" s="21">
        <f t="shared" si="21"/>
        <v>10197.6</v>
      </c>
      <c r="F120" s="22">
        <v>7314.6</v>
      </c>
      <c r="G120" s="22">
        <v>2200</v>
      </c>
      <c r="H120" s="22">
        <v>1252</v>
      </c>
      <c r="I120" s="22">
        <f t="shared" si="32"/>
        <v>948</v>
      </c>
      <c r="J120" s="22">
        <v>585</v>
      </c>
      <c r="K120" s="22">
        <v>20</v>
      </c>
      <c r="L120" s="22"/>
      <c r="M120" s="22"/>
      <c r="N120" s="22">
        <v>78</v>
      </c>
      <c r="O120" s="21">
        <f t="shared" si="22"/>
        <v>0</v>
      </c>
      <c r="P120" s="22"/>
      <c r="Q120" s="22"/>
      <c r="R120" s="34" t="s">
        <v>248</v>
      </c>
      <c r="S120" s="34" t="s">
        <v>31</v>
      </c>
      <c r="T120" s="35" t="s">
        <v>32</v>
      </c>
      <c r="U120" s="42"/>
    </row>
    <row r="121" s="1" customFormat="1" ht="30" customHeight="1" spans="1:21">
      <c r="A121" s="15" t="s">
        <v>249</v>
      </c>
      <c r="B121" s="14">
        <f t="shared" si="18"/>
        <v>51561.2</v>
      </c>
      <c r="C121" s="14">
        <f t="shared" si="19"/>
        <v>34166.8</v>
      </c>
      <c r="D121" s="14">
        <f t="shared" si="20"/>
        <v>17394.4</v>
      </c>
      <c r="E121" s="21">
        <f t="shared" si="21"/>
        <v>51561.2</v>
      </c>
      <c r="F121" s="22">
        <f t="shared" ref="F121:N121" si="33">SUM(F122:F128)</f>
        <v>28594.8</v>
      </c>
      <c r="G121" s="22">
        <f t="shared" si="33"/>
        <v>20728.4</v>
      </c>
      <c r="H121" s="22">
        <f t="shared" si="33"/>
        <v>5572</v>
      </c>
      <c r="I121" s="22">
        <f t="shared" si="33"/>
        <v>15156.4</v>
      </c>
      <c r="J121" s="22">
        <f t="shared" si="33"/>
        <v>1875</v>
      </c>
      <c r="K121" s="22">
        <f t="shared" si="33"/>
        <v>149</v>
      </c>
      <c r="L121" s="22">
        <f t="shared" si="33"/>
        <v>0</v>
      </c>
      <c r="M121" s="22">
        <f t="shared" si="33"/>
        <v>0</v>
      </c>
      <c r="N121" s="22">
        <f t="shared" si="33"/>
        <v>214</v>
      </c>
      <c r="O121" s="21">
        <f t="shared" si="22"/>
        <v>0</v>
      </c>
      <c r="P121" s="22">
        <f>SUM(P122:P128)</f>
        <v>0</v>
      </c>
      <c r="Q121" s="22">
        <f>SUM(Q122:Q128)</f>
        <v>0</v>
      </c>
      <c r="R121" s="34" t="s">
        <v>37</v>
      </c>
      <c r="S121" s="34" t="s">
        <v>37</v>
      </c>
      <c r="T121" s="35" t="s">
        <v>37</v>
      </c>
      <c r="U121" s="41"/>
    </row>
    <row r="122" s="1" customFormat="1" ht="30" customHeight="1" spans="1:21">
      <c r="A122" s="18" t="s">
        <v>250</v>
      </c>
      <c r="B122" s="14">
        <f t="shared" si="18"/>
        <v>9472.5</v>
      </c>
      <c r="C122" s="14">
        <f t="shared" si="19"/>
        <v>9472.5</v>
      </c>
      <c r="D122" s="14">
        <f t="shared" si="20"/>
        <v>0</v>
      </c>
      <c r="E122" s="21">
        <f t="shared" si="21"/>
        <v>9472.5</v>
      </c>
      <c r="F122" s="22">
        <v>9472.5</v>
      </c>
      <c r="G122" s="22"/>
      <c r="H122" s="22">
        <v>0</v>
      </c>
      <c r="I122" s="22">
        <f t="shared" ref="I122:I128" si="34">G122-H122</f>
        <v>0</v>
      </c>
      <c r="J122" s="22">
        <v>0</v>
      </c>
      <c r="K122" s="22">
        <v>0</v>
      </c>
      <c r="L122" s="22"/>
      <c r="M122" s="22"/>
      <c r="N122" s="22"/>
      <c r="O122" s="21">
        <f t="shared" si="22"/>
        <v>0</v>
      </c>
      <c r="P122" s="22"/>
      <c r="Q122" s="22"/>
      <c r="R122" s="34" t="s">
        <v>86</v>
      </c>
      <c r="S122" s="34" t="s">
        <v>36</v>
      </c>
      <c r="T122" s="35"/>
      <c r="U122" s="41"/>
    </row>
    <row r="123" s="1" customFormat="1" ht="57" spans="1:21">
      <c r="A123" s="18" t="s">
        <v>251</v>
      </c>
      <c r="B123" s="14">
        <f t="shared" si="18"/>
        <v>8462</v>
      </c>
      <c r="C123" s="14">
        <f t="shared" si="19"/>
        <v>1986</v>
      </c>
      <c r="D123" s="14">
        <f t="shared" si="20"/>
        <v>6476</v>
      </c>
      <c r="E123" s="21">
        <f t="shared" si="21"/>
        <v>8462</v>
      </c>
      <c r="F123" s="22">
        <v>0</v>
      </c>
      <c r="G123" s="22">
        <v>7920</v>
      </c>
      <c r="H123" s="22">
        <v>1986</v>
      </c>
      <c r="I123" s="22">
        <f t="shared" si="34"/>
        <v>5934</v>
      </c>
      <c r="J123" s="22">
        <v>525</v>
      </c>
      <c r="K123" s="22">
        <v>17</v>
      </c>
      <c r="L123" s="22"/>
      <c r="M123" s="22"/>
      <c r="N123" s="22"/>
      <c r="O123" s="21">
        <f t="shared" si="22"/>
        <v>0</v>
      </c>
      <c r="P123" s="22"/>
      <c r="Q123" s="22"/>
      <c r="R123" s="34" t="s">
        <v>252</v>
      </c>
      <c r="S123" s="34" t="s">
        <v>31</v>
      </c>
      <c r="T123" s="35" t="s">
        <v>32</v>
      </c>
      <c r="U123" s="42"/>
    </row>
    <row r="124" s="1" customFormat="1" ht="65" customHeight="1" spans="1:21">
      <c r="A124" s="18" t="s">
        <v>253</v>
      </c>
      <c r="B124" s="14">
        <f t="shared" si="18"/>
        <v>3314.4</v>
      </c>
      <c r="C124" s="14">
        <f t="shared" si="19"/>
        <v>1323</v>
      </c>
      <c r="D124" s="14">
        <f t="shared" si="20"/>
        <v>1991.4</v>
      </c>
      <c r="E124" s="21">
        <f t="shared" si="21"/>
        <v>3314.4</v>
      </c>
      <c r="F124" s="22">
        <v>0</v>
      </c>
      <c r="G124" s="22">
        <v>3128.4</v>
      </c>
      <c r="H124" s="22">
        <v>1323</v>
      </c>
      <c r="I124" s="22">
        <f t="shared" si="34"/>
        <v>1805.4</v>
      </c>
      <c r="J124" s="22">
        <v>150</v>
      </c>
      <c r="K124" s="22">
        <v>8</v>
      </c>
      <c r="L124" s="22"/>
      <c r="M124" s="22"/>
      <c r="N124" s="22">
        <v>28</v>
      </c>
      <c r="O124" s="21">
        <f t="shared" si="22"/>
        <v>0</v>
      </c>
      <c r="P124" s="22"/>
      <c r="Q124" s="22"/>
      <c r="R124" s="34" t="s">
        <v>254</v>
      </c>
      <c r="S124" s="34" t="s">
        <v>31</v>
      </c>
      <c r="T124" s="35" t="s">
        <v>32</v>
      </c>
      <c r="U124" s="42"/>
    </row>
    <row r="125" s="1" customFormat="1" ht="87" customHeight="1" spans="1:21">
      <c r="A125" s="18" t="s">
        <v>255</v>
      </c>
      <c r="B125" s="14">
        <f t="shared" si="18"/>
        <v>21010.3</v>
      </c>
      <c r="C125" s="14">
        <f t="shared" si="19"/>
        <v>13693.3</v>
      </c>
      <c r="D125" s="14">
        <f t="shared" si="20"/>
        <v>7317</v>
      </c>
      <c r="E125" s="21">
        <f t="shared" si="21"/>
        <v>21010.3</v>
      </c>
      <c r="F125" s="22">
        <v>13693.3</v>
      </c>
      <c r="G125" s="22">
        <v>6380</v>
      </c>
      <c r="H125" s="22">
        <v>0</v>
      </c>
      <c r="I125" s="22">
        <f t="shared" si="34"/>
        <v>6380</v>
      </c>
      <c r="J125" s="22">
        <v>735</v>
      </c>
      <c r="K125" s="22">
        <v>99</v>
      </c>
      <c r="L125" s="22"/>
      <c r="M125" s="22"/>
      <c r="N125" s="22">
        <v>103</v>
      </c>
      <c r="O125" s="21">
        <f t="shared" si="22"/>
        <v>0</v>
      </c>
      <c r="P125" s="22"/>
      <c r="Q125" s="22"/>
      <c r="R125" s="34" t="s">
        <v>256</v>
      </c>
      <c r="S125" s="34" t="s">
        <v>31</v>
      </c>
      <c r="T125" s="35" t="s">
        <v>32</v>
      </c>
      <c r="U125" s="42"/>
    </row>
    <row r="126" s="1" customFormat="1" ht="61" customHeight="1" spans="1:21">
      <c r="A126" s="18" t="s">
        <v>257</v>
      </c>
      <c r="B126" s="14">
        <f t="shared" si="18"/>
        <v>3892.8</v>
      </c>
      <c r="C126" s="14">
        <f t="shared" si="19"/>
        <v>2333.8</v>
      </c>
      <c r="D126" s="14">
        <f t="shared" si="20"/>
        <v>1559</v>
      </c>
      <c r="E126" s="21">
        <f t="shared" si="21"/>
        <v>3892.8</v>
      </c>
      <c r="F126" s="22">
        <v>2333.8</v>
      </c>
      <c r="G126" s="22">
        <v>1320</v>
      </c>
      <c r="H126" s="22">
        <v>0</v>
      </c>
      <c r="I126" s="22">
        <f t="shared" si="34"/>
        <v>1320</v>
      </c>
      <c r="J126" s="22">
        <v>195</v>
      </c>
      <c r="K126" s="22">
        <v>10</v>
      </c>
      <c r="L126" s="22"/>
      <c r="M126" s="22"/>
      <c r="N126" s="22">
        <v>34</v>
      </c>
      <c r="O126" s="21">
        <f t="shared" si="22"/>
        <v>0</v>
      </c>
      <c r="P126" s="22"/>
      <c r="Q126" s="22"/>
      <c r="R126" s="34" t="s">
        <v>258</v>
      </c>
      <c r="S126" s="34" t="s">
        <v>31</v>
      </c>
      <c r="T126" s="35" t="s">
        <v>32</v>
      </c>
      <c r="U126" s="42"/>
    </row>
    <row r="127" s="1" customFormat="1" ht="60" customHeight="1" spans="1:21">
      <c r="A127" s="18" t="s">
        <v>259</v>
      </c>
      <c r="B127" s="14">
        <f t="shared" si="18"/>
        <v>1759.8</v>
      </c>
      <c r="C127" s="14">
        <f t="shared" si="19"/>
        <v>1750.8</v>
      </c>
      <c r="D127" s="14">
        <f t="shared" si="20"/>
        <v>9</v>
      </c>
      <c r="E127" s="21">
        <f t="shared" si="21"/>
        <v>1759.8</v>
      </c>
      <c r="F127" s="22">
        <v>1576.8</v>
      </c>
      <c r="G127" s="22"/>
      <c r="H127" s="22">
        <v>174</v>
      </c>
      <c r="I127" s="22">
        <f t="shared" si="34"/>
        <v>-174</v>
      </c>
      <c r="J127" s="22">
        <v>150</v>
      </c>
      <c r="K127" s="22">
        <v>8</v>
      </c>
      <c r="L127" s="22"/>
      <c r="M127" s="22"/>
      <c r="N127" s="22">
        <v>25</v>
      </c>
      <c r="O127" s="21">
        <f t="shared" si="22"/>
        <v>0</v>
      </c>
      <c r="P127" s="22"/>
      <c r="Q127" s="22"/>
      <c r="R127" s="34" t="s">
        <v>260</v>
      </c>
      <c r="S127" s="34" t="s">
        <v>36</v>
      </c>
      <c r="T127" s="35"/>
      <c r="U127" s="41"/>
    </row>
    <row r="128" s="1" customFormat="1" ht="72" customHeight="1" spans="1:21">
      <c r="A128" s="18" t="s">
        <v>261</v>
      </c>
      <c r="B128" s="14">
        <f t="shared" si="18"/>
        <v>3649.4</v>
      </c>
      <c r="C128" s="14">
        <f t="shared" si="19"/>
        <v>3607.4</v>
      </c>
      <c r="D128" s="14">
        <f t="shared" si="20"/>
        <v>42</v>
      </c>
      <c r="E128" s="21">
        <f t="shared" si="21"/>
        <v>3649.4</v>
      </c>
      <c r="F128" s="22">
        <v>1518.4</v>
      </c>
      <c r="G128" s="22">
        <v>1980</v>
      </c>
      <c r="H128" s="22">
        <v>2089</v>
      </c>
      <c r="I128" s="22">
        <f t="shared" si="34"/>
        <v>-109</v>
      </c>
      <c r="J128" s="22">
        <v>120</v>
      </c>
      <c r="K128" s="22">
        <v>7</v>
      </c>
      <c r="L128" s="22"/>
      <c r="M128" s="22"/>
      <c r="N128" s="22">
        <v>24</v>
      </c>
      <c r="O128" s="21">
        <f t="shared" si="22"/>
        <v>0</v>
      </c>
      <c r="P128" s="22"/>
      <c r="Q128" s="22"/>
      <c r="R128" s="34" t="s">
        <v>262</v>
      </c>
      <c r="S128" s="34" t="s">
        <v>31</v>
      </c>
      <c r="T128" s="35" t="s">
        <v>263</v>
      </c>
      <c r="U128" s="42"/>
    </row>
    <row r="129" s="1" customFormat="1" ht="27" customHeight="1" spans="1:21">
      <c r="A129" s="15" t="s">
        <v>264</v>
      </c>
      <c r="B129" s="14">
        <f t="shared" si="18"/>
        <v>85320.5</v>
      </c>
      <c r="C129" s="14">
        <f t="shared" si="19"/>
        <v>66685.3</v>
      </c>
      <c r="D129" s="14">
        <f t="shared" si="20"/>
        <v>18635.2</v>
      </c>
      <c r="E129" s="21">
        <f t="shared" si="21"/>
        <v>85320.5</v>
      </c>
      <c r="F129" s="22">
        <f t="shared" ref="F129:N129" si="35">SUM(F130:F140)</f>
        <v>42593.3</v>
      </c>
      <c r="G129" s="22">
        <f t="shared" si="35"/>
        <v>39253.2</v>
      </c>
      <c r="H129" s="22">
        <f t="shared" si="35"/>
        <v>24092</v>
      </c>
      <c r="I129" s="22">
        <f t="shared" si="35"/>
        <v>15161.2</v>
      </c>
      <c r="J129" s="22">
        <f t="shared" si="35"/>
        <v>2295</v>
      </c>
      <c r="K129" s="22">
        <f t="shared" si="35"/>
        <v>206</v>
      </c>
      <c r="L129" s="22">
        <f t="shared" si="35"/>
        <v>402</v>
      </c>
      <c r="M129" s="22">
        <f t="shared" si="35"/>
        <v>0</v>
      </c>
      <c r="N129" s="22">
        <f t="shared" si="35"/>
        <v>571</v>
      </c>
      <c r="O129" s="21">
        <f t="shared" si="22"/>
        <v>0</v>
      </c>
      <c r="P129" s="22">
        <f>SUM(P130:P140)</f>
        <v>0</v>
      </c>
      <c r="Q129" s="22">
        <f>SUM(Q130:Q140)</f>
        <v>0</v>
      </c>
      <c r="R129" s="34" t="s">
        <v>37</v>
      </c>
      <c r="S129" s="34" t="s">
        <v>37</v>
      </c>
      <c r="T129" s="35" t="s">
        <v>37</v>
      </c>
      <c r="U129" s="41"/>
    </row>
    <row r="130" s="1" customFormat="1" ht="27" customHeight="1" spans="1:21">
      <c r="A130" s="18" t="s">
        <v>265</v>
      </c>
      <c r="B130" s="14">
        <f t="shared" si="18"/>
        <v>17168.7</v>
      </c>
      <c r="C130" s="14">
        <f t="shared" si="19"/>
        <v>17168.7</v>
      </c>
      <c r="D130" s="14">
        <f t="shared" si="20"/>
        <v>0</v>
      </c>
      <c r="E130" s="21">
        <f t="shared" si="21"/>
        <v>17168.7</v>
      </c>
      <c r="F130" s="22">
        <v>17168.7</v>
      </c>
      <c r="G130" s="22"/>
      <c r="H130" s="22">
        <v>0</v>
      </c>
      <c r="I130" s="22">
        <f t="shared" ref="I130:I140" si="36">G130-H130</f>
        <v>0</v>
      </c>
      <c r="J130" s="22">
        <v>0</v>
      </c>
      <c r="K130" s="22">
        <v>0</v>
      </c>
      <c r="L130" s="22"/>
      <c r="M130" s="22"/>
      <c r="N130" s="22"/>
      <c r="O130" s="21">
        <f t="shared" si="22"/>
        <v>0</v>
      </c>
      <c r="P130" s="22"/>
      <c r="Q130" s="22"/>
      <c r="R130" s="34" t="s">
        <v>86</v>
      </c>
      <c r="S130" s="34" t="s">
        <v>36</v>
      </c>
      <c r="T130" s="35"/>
      <c r="U130" s="41"/>
    </row>
    <row r="131" s="1" customFormat="1" ht="90" customHeight="1" spans="1:21">
      <c r="A131" s="18" t="s">
        <v>266</v>
      </c>
      <c r="B131" s="14">
        <f t="shared" si="18"/>
        <v>7444.6</v>
      </c>
      <c r="C131" s="14">
        <f t="shared" si="19"/>
        <v>9468</v>
      </c>
      <c r="D131" s="14">
        <f t="shared" si="20"/>
        <v>-2023.4</v>
      </c>
      <c r="E131" s="21">
        <f t="shared" si="21"/>
        <v>7444.6</v>
      </c>
      <c r="F131" s="22">
        <v>0</v>
      </c>
      <c r="G131" s="22">
        <v>7055.6</v>
      </c>
      <c r="H131" s="22">
        <v>9468</v>
      </c>
      <c r="I131" s="22">
        <f t="shared" si="36"/>
        <v>-2412.4</v>
      </c>
      <c r="J131" s="22">
        <v>240</v>
      </c>
      <c r="K131" s="22">
        <v>87</v>
      </c>
      <c r="L131" s="22"/>
      <c r="M131" s="22"/>
      <c r="N131" s="22">
        <v>62</v>
      </c>
      <c r="O131" s="21">
        <f t="shared" si="22"/>
        <v>0</v>
      </c>
      <c r="P131" s="22"/>
      <c r="Q131" s="22"/>
      <c r="R131" s="34" t="s">
        <v>267</v>
      </c>
      <c r="S131" s="34" t="s">
        <v>31</v>
      </c>
      <c r="T131" s="35" t="s">
        <v>32</v>
      </c>
      <c r="U131" s="42"/>
    </row>
    <row r="132" s="1" customFormat="1" ht="66" customHeight="1" spans="1:21">
      <c r="A132" s="18" t="s">
        <v>268</v>
      </c>
      <c r="B132" s="14">
        <f t="shared" si="18"/>
        <v>2862</v>
      </c>
      <c r="C132" s="14">
        <f t="shared" si="19"/>
        <v>2925</v>
      </c>
      <c r="D132" s="14">
        <f t="shared" si="20"/>
        <v>-63</v>
      </c>
      <c r="E132" s="21">
        <f t="shared" si="21"/>
        <v>2862</v>
      </c>
      <c r="F132" s="22">
        <v>0</v>
      </c>
      <c r="G132" s="22">
        <v>2640</v>
      </c>
      <c r="H132" s="22">
        <v>2925</v>
      </c>
      <c r="I132" s="22">
        <f t="shared" si="36"/>
        <v>-285</v>
      </c>
      <c r="J132" s="22">
        <v>165</v>
      </c>
      <c r="K132" s="22">
        <v>12</v>
      </c>
      <c r="L132" s="22"/>
      <c r="M132" s="22"/>
      <c r="N132" s="22">
        <v>45</v>
      </c>
      <c r="O132" s="21">
        <f t="shared" si="22"/>
        <v>0</v>
      </c>
      <c r="P132" s="22"/>
      <c r="Q132" s="22"/>
      <c r="R132" s="34" t="s">
        <v>269</v>
      </c>
      <c r="S132" s="34" t="s">
        <v>31</v>
      </c>
      <c r="T132" s="35" t="s">
        <v>32</v>
      </c>
      <c r="U132" s="42"/>
    </row>
    <row r="133" s="1" customFormat="1" ht="75" customHeight="1" spans="1:21">
      <c r="A133" s="43" t="s">
        <v>270</v>
      </c>
      <c r="B133" s="14">
        <f t="shared" ref="B133:B196" si="37">C133+D133</f>
        <v>12050.2</v>
      </c>
      <c r="C133" s="14">
        <f t="shared" ref="C133:C196" si="38">F133+H133</f>
        <v>1461</v>
      </c>
      <c r="D133" s="14">
        <f t="shared" ref="D133:D196" si="39">I133+J133+K133+L133+M133+N133+P133+Q133</f>
        <v>10589.2</v>
      </c>
      <c r="E133" s="21">
        <f t="shared" ref="E133:E196" si="40">F133+G133+J133+K133+L133+M133+N133</f>
        <v>12050.2</v>
      </c>
      <c r="F133" s="22">
        <v>0</v>
      </c>
      <c r="G133" s="22">
        <v>11443.2</v>
      </c>
      <c r="H133" s="22">
        <v>1461</v>
      </c>
      <c r="I133" s="22">
        <f t="shared" si="36"/>
        <v>9982.2</v>
      </c>
      <c r="J133" s="22">
        <v>495</v>
      </c>
      <c r="K133" s="22">
        <v>23</v>
      </c>
      <c r="L133" s="22"/>
      <c r="M133" s="22"/>
      <c r="N133" s="22">
        <v>89</v>
      </c>
      <c r="O133" s="21">
        <f t="shared" si="22"/>
        <v>0</v>
      </c>
      <c r="P133" s="22"/>
      <c r="Q133" s="22"/>
      <c r="R133" s="34" t="s">
        <v>271</v>
      </c>
      <c r="S133" s="34" t="s">
        <v>31</v>
      </c>
      <c r="T133" s="35" t="s">
        <v>32</v>
      </c>
      <c r="U133" s="42"/>
    </row>
    <row r="134" s="1" customFormat="1" ht="75" customHeight="1" spans="1:21">
      <c r="A134" s="18" t="s">
        <v>272</v>
      </c>
      <c r="B134" s="14">
        <f t="shared" si="37"/>
        <v>8253.3</v>
      </c>
      <c r="C134" s="14">
        <f t="shared" si="38"/>
        <v>7039.3</v>
      </c>
      <c r="D134" s="14">
        <f t="shared" si="39"/>
        <v>1214</v>
      </c>
      <c r="E134" s="21">
        <f t="shared" si="40"/>
        <v>8253.3</v>
      </c>
      <c r="F134" s="22">
        <v>4427.3</v>
      </c>
      <c r="G134" s="22">
        <v>3520</v>
      </c>
      <c r="H134" s="22">
        <v>2612</v>
      </c>
      <c r="I134" s="22">
        <f t="shared" si="36"/>
        <v>908</v>
      </c>
      <c r="J134" s="22">
        <v>240</v>
      </c>
      <c r="K134" s="22">
        <v>13</v>
      </c>
      <c r="L134" s="22"/>
      <c r="M134" s="22"/>
      <c r="N134" s="22">
        <v>53</v>
      </c>
      <c r="O134" s="21">
        <f t="shared" ref="O134:O197" si="41">P134+Q134</f>
        <v>0</v>
      </c>
      <c r="P134" s="22"/>
      <c r="Q134" s="22"/>
      <c r="R134" s="34" t="s">
        <v>273</v>
      </c>
      <c r="S134" s="34" t="s">
        <v>31</v>
      </c>
      <c r="T134" s="35" t="s">
        <v>32</v>
      </c>
      <c r="U134" s="42"/>
    </row>
    <row r="135" s="1" customFormat="1" ht="75" customHeight="1" spans="1:21">
      <c r="A135" s="18" t="s">
        <v>274</v>
      </c>
      <c r="B135" s="14">
        <f t="shared" si="37"/>
        <v>6588.9</v>
      </c>
      <c r="C135" s="14">
        <f t="shared" si="38"/>
        <v>6530.9</v>
      </c>
      <c r="D135" s="14">
        <f t="shared" si="39"/>
        <v>58</v>
      </c>
      <c r="E135" s="21">
        <f t="shared" si="40"/>
        <v>6588.9</v>
      </c>
      <c r="F135" s="22">
        <v>3814.9</v>
      </c>
      <c r="G135" s="22">
        <v>2420</v>
      </c>
      <c r="H135" s="22">
        <v>2716</v>
      </c>
      <c r="I135" s="22">
        <f t="shared" si="36"/>
        <v>-296</v>
      </c>
      <c r="J135" s="22">
        <v>300</v>
      </c>
      <c r="K135" s="22">
        <v>10</v>
      </c>
      <c r="L135" s="22"/>
      <c r="M135" s="22"/>
      <c r="N135" s="22">
        <v>44</v>
      </c>
      <c r="O135" s="21">
        <f t="shared" si="41"/>
        <v>0</v>
      </c>
      <c r="P135" s="22"/>
      <c r="Q135" s="22"/>
      <c r="R135" s="34" t="s">
        <v>275</v>
      </c>
      <c r="S135" s="34" t="s">
        <v>31</v>
      </c>
      <c r="T135" s="35" t="s">
        <v>32</v>
      </c>
      <c r="U135" s="42"/>
    </row>
    <row r="136" s="1" customFormat="1" ht="77" customHeight="1" spans="1:21">
      <c r="A136" s="18" t="s">
        <v>276</v>
      </c>
      <c r="B136" s="14">
        <f t="shared" si="37"/>
        <v>8129.5</v>
      </c>
      <c r="C136" s="14">
        <f t="shared" si="38"/>
        <v>5075.5</v>
      </c>
      <c r="D136" s="14">
        <f t="shared" si="39"/>
        <v>3054</v>
      </c>
      <c r="E136" s="21">
        <f t="shared" si="40"/>
        <v>8129.5</v>
      </c>
      <c r="F136" s="22">
        <v>4761.5</v>
      </c>
      <c r="G136" s="22">
        <v>3080</v>
      </c>
      <c r="H136" s="22">
        <v>314</v>
      </c>
      <c r="I136" s="22">
        <f t="shared" si="36"/>
        <v>2766</v>
      </c>
      <c r="J136" s="22">
        <v>195</v>
      </c>
      <c r="K136" s="22">
        <v>14</v>
      </c>
      <c r="L136" s="22"/>
      <c r="M136" s="22"/>
      <c r="N136" s="22">
        <v>79</v>
      </c>
      <c r="O136" s="21">
        <f t="shared" si="41"/>
        <v>0</v>
      </c>
      <c r="P136" s="22"/>
      <c r="Q136" s="22"/>
      <c r="R136" s="34" t="s">
        <v>277</v>
      </c>
      <c r="S136" s="34" t="s">
        <v>31</v>
      </c>
      <c r="T136" s="35" t="s">
        <v>32</v>
      </c>
      <c r="U136" s="42"/>
    </row>
    <row r="137" s="1" customFormat="1" ht="65" customHeight="1" spans="1:21">
      <c r="A137" s="18" t="s">
        <v>278</v>
      </c>
      <c r="B137" s="14">
        <f t="shared" si="37"/>
        <v>3271.2</v>
      </c>
      <c r="C137" s="14">
        <f t="shared" si="38"/>
        <v>5084.2</v>
      </c>
      <c r="D137" s="14">
        <f t="shared" si="39"/>
        <v>-1813</v>
      </c>
      <c r="E137" s="21">
        <f t="shared" si="40"/>
        <v>3271.2</v>
      </c>
      <c r="F137" s="22">
        <v>2996.2</v>
      </c>
      <c r="G137" s="22"/>
      <c r="H137" s="22">
        <v>2088</v>
      </c>
      <c r="I137" s="22">
        <f t="shared" si="36"/>
        <v>-2088</v>
      </c>
      <c r="J137" s="22">
        <v>210</v>
      </c>
      <c r="K137" s="22">
        <v>12</v>
      </c>
      <c r="L137" s="22"/>
      <c r="M137" s="22"/>
      <c r="N137" s="22">
        <v>53</v>
      </c>
      <c r="O137" s="21">
        <f t="shared" si="41"/>
        <v>0</v>
      </c>
      <c r="P137" s="22"/>
      <c r="Q137" s="22"/>
      <c r="R137" s="34" t="s">
        <v>279</v>
      </c>
      <c r="S137" s="34" t="s">
        <v>36</v>
      </c>
      <c r="T137" s="35"/>
      <c r="U137" s="42"/>
    </row>
    <row r="138" s="1" customFormat="1" ht="64" customHeight="1" spans="1:21">
      <c r="A138" s="18" t="s">
        <v>280</v>
      </c>
      <c r="B138" s="14">
        <f t="shared" si="37"/>
        <v>3822.9</v>
      </c>
      <c r="C138" s="14">
        <f t="shared" si="38"/>
        <v>3249.9</v>
      </c>
      <c r="D138" s="14">
        <f t="shared" si="39"/>
        <v>573</v>
      </c>
      <c r="E138" s="21">
        <f t="shared" si="40"/>
        <v>3822.9</v>
      </c>
      <c r="F138" s="22">
        <v>3249.9</v>
      </c>
      <c r="G138" s="22"/>
      <c r="H138" s="22">
        <v>0</v>
      </c>
      <c r="I138" s="22">
        <f t="shared" si="36"/>
        <v>0</v>
      </c>
      <c r="J138" s="22">
        <v>105</v>
      </c>
      <c r="K138" s="22">
        <v>13</v>
      </c>
      <c r="L138" s="22">
        <v>402</v>
      </c>
      <c r="M138" s="22"/>
      <c r="N138" s="22">
        <v>53</v>
      </c>
      <c r="O138" s="21">
        <f t="shared" si="41"/>
        <v>0</v>
      </c>
      <c r="P138" s="22"/>
      <c r="Q138" s="22"/>
      <c r="R138" s="34" t="s">
        <v>281</v>
      </c>
      <c r="S138" s="34" t="s">
        <v>79</v>
      </c>
      <c r="T138" s="35" t="s">
        <v>80</v>
      </c>
      <c r="U138" s="42"/>
    </row>
    <row r="139" s="1" customFormat="1" ht="76" customHeight="1" spans="1:21">
      <c r="A139" s="18" t="s">
        <v>282</v>
      </c>
      <c r="B139" s="14">
        <f t="shared" si="37"/>
        <v>11170.3</v>
      </c>
      <c r="C139" s="14">
        <f t="shared" si="38"/>
        <v>4482.9</v>
      </c>
      <c r="D139" s="14">
        <f t="shared" si="39"/>
        <v>6687.4</v>
      </c>
      <c r="E139" s="21">
        <f t="shared" si="40"/>
        <v>11170.3</v>
      </c>
      <c r="F139" s="22">
        <v>3646.9</v>
      </c>
      <c r="G139" s="22">
        <v>7334.4</v>
      </c>
      <c r="H139" s="22">
        <v>836</v>
      </c>
      <c r="I139" s="22">
        <f t="shared" si="36"/>
        <v>6498.4</v>
      </c>
      <c r="J139" s="22">
        <v>135</v>
      </c>
      <c r="K139" s="22">
        <v>11</v>
      </c>
      <c r="L139" s="22"/>
      <c r="M139" s="22"/>
      <c r="N139" s="22">
        <v>43</v>
      </c>
      <c r="O139" s="21">
        <f t="shared" si="41"/>
        <v>0</v>
      </c>
      <c r="P139" s="22"/>
      <c r="Q139" s="22"/>
      <c r="R139" s="34" t="s">
        <v>283</v>
      </c>
      <c r="S139" s="34" t="s">
        <v>31</v>
      </c>
      <c r="T139" s="35" t="s">
        <v>32</v>
      </c>
      <c r="U139" s="42"/>
    </row>
    <row r="140" s="1" customFormat="1" ht="79" customHeight="1" spans="1:21">
      <c r="A140" s="18" t="s">
        <v>284</v>
      </c>
      <c r="B140" s="14">
        <f t="shared" si="37"/>
        <v>4558.9</v>
      </c>
      <c r="C140" s="14">
        <f t="shared" si="38"/>
        <v>4199.9</v>
      </c>
      <c r="D140" s="14">
        <f t="shared" si="39"/>
        <v>359</v>
      </c>
      <c r="E140" s="21">
        <f t="shared" si="40"/>
        <v>4558.9</v>
      </c>
      <c r="F140" s="22">
        <v>2527.9</v>
      </c>
      <c r="G140" s="22">
        <v>1760</v>
      </c>
      <c r="H140" s="22">
        <v>1672</v>
      </c>
      <c r="I140" s="22">
        <f t="shared" si="36"/>
        <v>88</v>
      </c>
      <c r="J140" s="22">
        <v>210</v>
      </c>
      <c r="K140" s="22">
        <v>11</v>
      </c>
      <c r="L140" s="22"/>
      <c r="M140" s="22"/>
      <c r="N140" s="22">
        <v>50</v>
      </c>
      <c r="O140" s="21">
        <f t="shared" si="41"/>
        <v>0</v>
      </c>
      <c r="P140" s="22"/>
      <c r="Q140" s="22"/>
      <c r="R140" s="34" t="s">
        <v>285</v>
      </c>
      <c r="S140" s="34" t="s">
        <v>31</v>
      </c>
      <c r="T140" s="35" t="s">
        <v>263</v>
      </c>
      <c r="U140" s="42"/>
    </row>
    <row r="141" s="1" customFormat="1" ht="25" customHeight="1" spans="1:21">
      <c r="A141" s="15" t="s">
        <v>286</v>
      </c>
      <c r="B141" s="14">
        <f t="shared" si="37"/>
        <v>70446</v>
      </c>
      <c r="C141" s="14">
        <f t="shared" si="38"/>
        <v>37780</v>
      </c>
      <c r="D141" s="14">
        <f t="shared" si="39"/>
        <v>32666</v>
      </c>
      <c r="E141" s="21">
        <f t="shared" si="40"/>
        <v>70446</v>
      </c>
      <c r="F141" s="22">
        <f t="shared" ref="F141:N141" si="42">SUM(F142:F148)</f>
        <v>33913</v>
      </c>
      <c r="G141" s="22">
        <f t="shared" si="42"/>
        <v>33434</v>
      </c>
      <c r="H141" s="22">
        <f t="shared" si="42"/>
        <v>3867</v>
      </c>
      <c r="I141" s="22">
        <f t="shared" si="42"/>
        <v>29567</v>
      </c>
      <c r="J141" s="22">
        <f t="shared" si="42"/>
        <v>1590</v>
      </c>
      <c r="K141" s="22">
        <f t="shared" si="42"/>
        <v>150</v>
      </c>
      <c r="L141" s="22">
        <f t="shared" si="42"/>
        <v>0</v>
      </c>
      <c r="M141" s="22">
        <f t="shared" si="42"/>
        <v>1000</v>
      </c>
      <c r="N141" s="22">
        <f t="shared" si="42"/>
        <v>359</v>
      </c>
      <c r="O141" s="21">
        <f t="shared" si="41"/>
        <v>0</v>
      </c>
      <c r="P141" s="22">
        <f>SUM(P142:P148)</f>
        <v>0</v>
      </c>
      <c r="Q141" s="22">
        <f>SUM(Q142:Q148)</f>
        <v>0</v>
      </c>
      <c r="R141" s="34" t="s">
        <v>37</v>
      </c>
      <c r="S141" s="34" t="s">
        <v>37</v>
      </c>
      <c r="T141" s="35" t="s">
        <v>37</v>
      </c>
      <c r="U141" s="41"/>
    </row>
    <row r="142" s="1" customFormat="1" ht="25" customHeight="1" spans="1:21">
      <c r="A142" s="18" t="s">
        <v>287</v>
      </c>
      <c r="B142" s="14">
        <f t="shared" si="37"/>
        <v>8354.1</v>
      </c>
      <c r="C142" s="14">
        <f t="shared" si="38"/>
        <v>8354.1</v>
      </c>
      <c r="D142" s="14">
        <f t="shared" si="39"/>
        <v>0</v>
      </c>
      <c r="E142" s="21">
        <f t="shared" si="40"/>
        <v>8354.1</v>
      </c>
      <c r="F142" s="22">
        <v>8354.1</v>
      </c>
      <c r="G142" s="22"/>
      <c r="H142" s="22">
        <v>0</v>
      </c>
      <c r="I142" s="22">
        <f t="shared" ref="I142:I148" si="43">G142-H142</f>
        <v>0</v>
      </c>
      <c r="J142" s="22">
        <v>0</v>
      </c>
      <c r="K142" s="22">
        <v>0</v>
      </c>
      <c r="L142" s="22"/>
      <c r="M142" s="22"/>
      <c r="N142" s="22"/>
      <c r="O142" s="21">
        <f t="shared" si="41"/>
        <v>0</v>
      </c>
      <c r="P142" s="22"/>
      <c r="Q142" s="22"/>
      <c r="R142" s="34" t="s">
        <v>86</v>
      </c>
      <c r="S142" s="34" t="s">
        <v>36</v>
      </c>
      <c r="T142" s="35"/>
      <c r="U142" s="41"/>
    </row>
    <row r="143" s="1" customFormat="1" ht="81" customHeight="1" spans="1:21">
      <c r="A143" s="18" t="s">
        <v>288</v>
      </c>
      <c r="B143" s="14">
        <f t="shared" si="37"/>
        <v>8030.8</v>
      </c>
      <c r="C143" s="14">
        <f t="shared" si="38"/>
        <v>0</v>
      </c>
      <c r="D143" s="14">
        <f t="shared" si="39"/>
        <v>8030.8</v>
      </c>
      <c r="E143" s="21">
        <f t="shared" si="40"/>
        <v>8030.8</v>
      </c>
      <c r="F143" s="22"/>
      <c r="G143" s="22">
        <v>6652.8</v>
      </c>
      <c r="H143" s="22"/>
      <c r="I143" s="22">
        <f t="shared" si="43"/>
        <v>6652.8</v>
      </c>
      <c r="J143" s="22">
        <v>315</v>
      </c>
      <c r="K143" s="22">
        <v>13</v>
      </c>
      <c r="L143" s="22"/>
      <c r="M143" s="22">
        <v>1000</v>
      </c>
      <c r="N143" s="22">
        <v>50</v>
      </c>
      <c r="O143" s="21">
        <f t="shared" si="41"/>
        <v>0</v>
      </c>
      <c r="P143" s="22"/>
      <c r="Q143" s="22"/>
      <c r="R143" s="34" t="s">
        <v>289</v>
      </c>
      <c r="S143" s="34" t="s">
        <v>31</v>
      </c>
      <c r="T143" s="35" t="s">
        <v>32</v>
      </c>
      <c r="U143" s="42"/>
    </row>
    <row r="144" s="1" customFormat="1" ht="64" customHeight="1" spans="1:21">
      <c r="A144" s="18" t="s">
        <v>290</v>
      </c>
      <c r="B144" s="14">
        <f t="shared" si="37"/>
        <v>3034</v>
      </c>
      <c r="C144" s="14">
        <f t="shared" si="38"/>
        <v>0</v>
      </c>
      <c r="D144" s="14">
        <f t="shared" si="39"/>
        <v>3034</v>
      </c>
      <c r="E144" s="21">
        <f t="shared" si="40"/>
        <v>3034</v>
      </c>
      <c r="F144" s="22"/>
      <c r="G144" s="22">
        <v>2860</v>
      </c>
      <c r="H144" s="22"/>
      <c r="I144" s="22">
        <f t="shared" si="43"/>
        <v>2860</v>
      </c>
      <c r="J144" s="22">
        <v>135</v>
      </c>
      <c r="K144" s="22">
        <v>8</v>
      </c>
      <c r="L144" s="22"/>
      <c r="M144" s="22"/>
      <c r="N144" s="22">
        <v>31</v>
      </c>
      <c r="O144" s="21">
        <f t="shared" si="41"/>
        <v>0</v>
      </c>
      <c r="P144" s="22"/>
      <c r="Q144" s="22"/>
      <c r="R144" s="34" t="s">
        <v>291</v>
      </c>
      <c r="S144" s="34" t="s">
        <v>31</v>
      </c>
      <c r="T144" s="35" t="s">
        <v>32</v>
      </c>
      <c r="U144" s="42"/>
    </row>
    <row r="145" s="1" customFormat="1" ht="92" customHeight="1" spans="1:21">
      <c r="A145" s="18" t="s">
        <v>292</v>
      </c>
      <c r="B145" s="14">
        <f t="shared" si="37"/>
        <v>17461.7</v>
      </c>
      <c r="C145" s="14">
        <f t="shared" si="38"/>
        <v>9325.7</v>
      </c>
      <c r="D145" s="14">
        <f t="shared" si="39"/>
        <v>8136</v>
      </c>
      <c r="E145" s="21">
        <f t="shared" si="40"/>
        <v>17461.7</v>
      </c>
      <c r="F145" s="22">
        <v>9325.7</v>
      </c>
      <c r="G145" s="22">
        <v>7480</v>
      </c>
      <c r="H145" s="22">
        <v>0</v>
      </c>
      <c r="I145" s="22">
        <f t="shared" si="43"/>
        <v>7480</v>
      </c>
      <c r="J145" s="22">
        <v>465</v>
      </c>
      <c r="K145" s="22">
        <v>90</v>
      </c>
      <c r="L145" s="22"/>
      <c r="M145" s="22"/>
      <c r="N145" s="22">
        <v>101</v>
      </c>
      <c r="O145" s="21">
        <f t="shared" si="41"/>
        <v>0</v>
      </c>
      <c r="P145" s="22"/>
      <c r="Q145" s="22"/>
      <c r="R145" s="34" t="s">
        <v>293</v>
      </c>
      <c r="S145" s="34" t="s">
        <v>31</v>
      </c>
      <c r="T145" s="35" t="s">
        <v>32</v>
      </c>
      <c r="U145" s="42"/>
    </row>
    <row r="146" s="1" customFormat="1" ht="77" customHeight="1" spans="1:21">
      <c r="A146" s="18" t="s">
        <v>294</v>
      </c>
      <c r="B146" s="14">
        <f t="shared" si="37"/>
        <v>11839</v>
      </c>
      <c r="C146" s="14">
        <f t="shared" si="38"/>
        <v>6179</v>
      </c>
      <c r="D146" s="14">
        <f t="shared" si="39"/>
        <v>5660</v>
      </c>
      <c r="E146" s="21">
        <f t="shared" si="40"/>
        <v>11839</v>
      </c>
      <c r="F146" s="22">
        <v>6179</v>
      </c>
      <c r="G146" s="22">
        <v>5280</v>
      </c>
      <c r="H146" s="22">
        <v>0</v>
      </c>
      <c r="I146" s="22">
        <f t="shared" si="43"/>
        <v>5280</v>
      </c>
      <c r="J146" s="22">
        <v>315</v>
      </c>
      <c r="K146" s="22">
        <v>14</v>
      </c>
      <c r="L146" s="22"/>
      <c r="M146" s="22"/>
      <c r="N146" s="22">
        <v>51</v>
      </c>
      <c r="O146" s="21">
        <f t="shared" si="41"/>
        <v>0</v>
      </c>
      <c r="P146" s="22"/>
      <c r="Q146" s="22"/>
      <c r="R146" s="34" t="s">
        <v>295</v>
      </c>
      <c r="S146" s="34" t="s">
        <v>31</v>
      </c>
      <c r="T146" s="35" t="s">
        <v>32</v>
      </c>
      <c r="U146" s="42"/>
    </row>
    <row r="147" s="1" customFormat="1" ht="78" customHeight="1" spans="1:21">
      <c r="A147" s="18" t="s">
        <v>296</v>
      </c>
      <c r="B147" s="14">
        <f t="shared" si="37"/>
        <v>18265</v>
      </c>
      <c r="C147" s="14">
        <f t="shared" si="38"/>
        <v>12031.8</v>
      </c>
      <c r="D147" s="14">
        <f t="shared" si="39"/>
        <v>6233.2</v>
      </c>
      <c r="E147" s="21">
        <f t="shared" si="40"/>
        <v>18265</v>
      </c>
      <c r="F147" s="22">
        <v>8164.8</v>
      </c>
      <c r="G147" s="22">
        <v>9621.2</v>
      </c>
      <c r="H147" s="22">
        <v>3867</v>
      </c>
      <c r="I147" s="22">
        <f t="shared" si="43"/>
        <v>5754.2</v>
      </c>
      <c r="J147" s="22">
        <v>360</v>
      </c>
      <c r="K147" s="22">
        <v>17</v>
      </c>
      <c r="L147" s="22"/>
      <c r="M147" s="22"/>
      <c r="N147" s="22">
        <v>102</v>
      </c>
      <c r="O147" s="21">
        <f t="shared" si="41"/>
        <v>0</v>
      </c>
      <c r="P147" s="22"/>
      <c r="Q147" s="22"/>
      <c r="R147" s="34" t="s">
        <v>297</v>
      </c>
      <c r="S147" s="34" t="s">
        <v>31</v>
      </c>
      <c r="T147" s="35" t="s">
        <v>32</v>
      </c>
      <c r="U147" s="42"/>
    </row>
    <row r="148" s="1" customFormat="1" ht="62" customHeight="1" spans="1:21">
      <c r="A148" s="18" t="s">
        <v>298</v>
      </c>
      <c r="B148" s="14">
        <f t="shared" si="37"/>
        <v>3461.4</v>
      </c>
      <c r="C148" s="14">
        <f t="shared" si="38"/>
        <v>1889.4</v>
      </c>
      <c r="D148" s="14">
        <f t="shared" si="39"/>
        <v>1572</v>
      </c>
      <c r="E148" s="21">
        <f t="shared" si="40"/>
        <v>3461.4</v>
      </c>
      <c r="F148" s="22">
        <v>1889.4</v>
      </c>
      <c r="G148" s="22">
        <v>1540</v>
      </c>
      <c r="H148" s="22">
        <v>0</v>
      </c>
      <c r="I148" s="22">
        <f t="shared" si="43"/>
        <v>1540</v>
      </c>
      <c r="J148" s="22">
        <v>0</v>
      </c>
      <c r="K148" s="22">
        <v>8</v>
      </c>
      <c r="L148" s="22"/>
      <c r="M148" s="22"/>
      <c r="N148" s="22">
        <v>24</v>
      </c>
      <c r="O148" s="21">
        <f t="shared" si="41"/>
        <v>0</v>
      </c>
      <c r="P148" s="22"/>
      <c r="Q148" s="22"/>
      <c r="R148" s="34" t="s">
        <v>299</v>
      </c>
      <c r="S148" s="34" t="s">
        <v>31</v>
      </c>
      <c r="T148" s="35" t="s">
        <v>32</v>
      </c>
      <c r="U148" s="42"/>
    </row>
    <row r="149" s="1" customFormat="1" ht="20" customHeight="1" spans="1:21">
      <c r="A149" s="15" t="s">
        <v>300</v>
      </c>
      <c r="B149" s="14">
        <f t="shared" si="37"/>
        <v>105922.7</v>
      </c>
      <c r="C149" s="14">
        <f t="shared" si="38"/>
        <v>72025.5</v>
      </c>
      <c r="D149" s="14">
        <f t="shared" si="39"/>
        <v>33897.2</v>
      </c>
      <c r="E149" s="21">
        <f t="shared" si="40"/>
        <v>100412.7</v>
      </c>
      <c r="F149" s="22">
        <f t="shared" ref="F149:N149" si="44">SUM(F150:F157)</f>
        <v>54313.5</v>
      </c>
      <c r="G149" s="22">
        <f t="shared" si="44"/>
        <v>41097.2</v>
      </c>
      <c r="H149" s="22">
        <f t="shared" si="44"/>
        <v>17712</v>
      </c>
      <c r="I149" s="22">
        <f t="shared" si="44"/>
        <v>23385.2</v>
      </c>
      <c r="J149" s="22">
        <f t="shared" si="44"/>
        <v>4170</v>
      </c>
      <c r="K149" s="22">
        <f t="shared" si="44"/>
        <v>218</v>
      </c>
      <c r="L149" s="22">
        <f t="shared" si="44"/>
        <v>0</v>
      </c>
      <c r="M149" s="22">
        <f t="shared" si="44"/>
        <v>0</v>
      </c>
      <c r="N149" s="22">
        <f t="shared" si="44"/>
        <v>614</v>
      </c>
      <c r="O149" s="21">
        <f t="shared" si="41"/>
        <v>5510</v>
      </c>
      <c r="P149" s="22">
        <f>SUM(P150:P157)</f>
        <v>5000</v>
      </c>
      <c r="Q149" s="22">
        <f>SUM(Q150:Q157)</f>
        <v>510</v>
      </c>
      <c r="R149" s="34" t="s">
        <v>37</v>
      </c>
      <c r="S149" s="34" t="s">
        <v>37</v>
      </c>
      <c r="T149" s="35" t="s">
        <v>37</v>
      </c>
      <c r="U149" s="41"/>
    </row>
    <row r="150" s="1" customFormat="1" ht="26" customHeight="1" spans="1:21">
      <c r="A150" s="18" t="s">
        <v>301</v>
      </c>
      <c r="B150" s="14">
        <f t="shared" si="37"/>
        <v>12653.7</v>
      </c>
      <c r="C150" s="14">
        <f t="shared" si="38"/>
        <v>12653.7</v>
      </c>
      <c r="D150" s="14">
        <f t="shared" si="39"/>
        <v>0</v>
      </c>
      <c r="E150" s="21">
        <f t="shared" si="40"/>
        <v>12653.7</v>
      </c>
      <c r="F150" s="22">
        <v>12653.7</v>
      </c>
      <c r="G150" s="22"/>
      <c r="H150" s="22">
        <v>0</v>
      </c>
      <c r="I150" s="22">
        <f t="shared" ref="I150:I157" si="45">G150-H150</f>
        <v>0</v>
      </c>
      <c r="J150" s="22">
        <v>0</v>
      </c>
      <c r="K150" s="22">
        <v>0</v>
      </c>
      <c r="L150" s="22"/>
      <c r="M150" s="22"/>
      <c r="N150" s="22"/>
      <c r="O150" s="21">
        <f t="shared" si="41"/>
        <v>0</v>
      </c>
      <c r="P150" s="22"/>
      <c r="Q150" s="22"/>
      <c r="R150" s="34" t="s">
        <v>86</v>
      </c>
      <c r="S150" s="34" t="s">
        <v>36</v>
      </c>
      <c r="T150" s="35"/>
      <c r="U150" s="41"/>
    </row>
    <row r="151" s="1" customFormat="1" ht="76" customHeight="1" spans="1:21">
      <c r="A151" s="18" t="s">
        <v>302</v>
      </c>
      <c r="B151" s="14">
        <f t="shared" si="37"/>
        <v>2854.4</v>
      </c>
      <c r="C151" s="14">
        <f t="shared" si="38"/>
        <v>2716</v>
      </c>
      <c r="D151" s="14">
        <f t="shared" si="39"/>
        <v>138.4</v>
      </c>
      <c r="E151" s="21">
        <f t="shared" si="40"/>
        <v>2854.4</v>
      </c>
      <c r="F151" s="22">
        <v>0</v>
      </c>
      <c r="G151" s="22">
        <v>2494.4</v>
      </c>
      <c r="H151" s="22">
        <v>2716</v>
      </c>
      <c r="I151" s="22">
        <f t="shared" si="45"/>
        <v>-221.6</v>
      </c>
      <c r="J151" s="22">
        <v>300</v>
      </c>
      <c r="K151" s="22">
        <v>11</v>
      </c>
      <c r="L151" s="22"/>
      <c r="M151" s="22"/>
      <c r="N151" s="22">
        <v>49</v>
      </c>
      <c r="O151" s="21">
        <f t="shared" si="41"/>
        <v>0</v>
      </c>
      <c r="P151" s="22"/>
      <c r="Q151" s="22"/>
      <c r="R151" s="34" t="s">
        <v>303</v>
      </c>
      <c r="S151" s="34" t="s">
        <v>31</v>
      </c>
      <c r="T151" s="35" t="s">
        <v>32</v>
      </c>
      <c r="U151" s="42"/>
    </row>
    <row r="152" s="1" customFormat="1" ht="82" customHeight="1" spans="1:21">
      <c r="A152" s="18" t="s">
        <v>304</v>
      </c>
      <c r="B152" s="14">
        <f t="shared" si="37"/>
        <v>17150</v>
      </c>
      <c r="C152" s="14">
        <f t="shared" si="38"/>
        <v>0</v>
      </c>
      <c r="D152" s="14">
        <f t="shared" si="39"/>
        <v>17150</v>
      </c>
      <c r="E152" s="21">
        <f t="shared" si="40"/>
        <v>17150</v>
      </c>
      <c r="F152" s="22"/>
      <c r="G152" s="22">
        <v>16212</v>
      </c>
      <c r="H152" s="22"/>
      <c r="I152" s="22">
        <f t="shared" si="45"/>
        <v>16212</v>
      </c>
      <c r="J152" s="22">
        <v>750</v>
      </c>
      <c r="K152" s="22">
        <v>93</v>
      </c>
      <c r="L152" s="22"/>
      <c r="M152" s="22"/>
      <c r="N152" s="22">
        <v>95</v>
      </c>
      <c r="O152" s="21">
        <f t="shared" si="41"/>
        <v>0</v>
      </c>
      <c r="P152" s="22"/>
      <c r="Q152" s="22"/>
      <c r="R152" s="34" t="s">
        <v>305</v>
      </c>
      <c r="S152" s="34" t="s">
        <v>31</v>
      </c>
      <c r="T152" s="35" t="s">
        <v>32</v>
      </c>
      <c r="U152" s="42"/>
    </row>
    <row r="153" s="1" customFormat="1" ht="94" customHeight="1" spans="1:21">
      <c r="A153" s="18" t="s">
        <v>306</v>
      </c>
      <c r="B153" s="14">
        <f t="shared" si="37"/>
        <v>14881</v>
      </c>
      <c r="C153" s="14">
        <f t="shared" si="38"/>
        <v>14078.8</v>
      </c>
      <c r="D153" s="14">
        <f t="shared" si="39"/>
        <v>802.2</v>
      </c>
      <c r="E153" s="21">
        <f t="shared" si="40"/>
        <v>14629</v>
      </c>
      <c r="F153" s="22">
        <v>10460.8</v>
      </c>
      <c r="G153" s="22">
        <v>3021.2</v>
      </c>
      <c r="H153" s="22">
        <v>3618</v>
      </c>
      <c r="I153" s="22">
        <f t="shared" si="45"/>
        <v>-596.8</v>
      </c>
      <c r="J153" s="22">
        <v>1005</v>
      </c>
      <c r="K153" s="22">
        <v>24</v>
      </c>
      <c r="L153" s="22"/>
      <c r="M153" s="22"/>
      <c r="N153" s="22">
        <v>118</v>
      </c>
      <c r="O153" s="21">
        <f t="shared" si="41"/>
        <v>252</v>
      </c>
      <c r="P153" s="22"/>
      <c r="Q153" s="22">
        <v>252</v>
      </c>
      <c r="R153" s="34" t="s">
        <v>307</v>
      </c>
      <c r="S153" s="34" t="s">
        <v>63</v>
      </c>
      <c r="T153" s="35" t="s">
        <v>64</v>
      </c>
      <c r="U153" s="42"/>
    </row>
    <row r="154" s="1" customFormat="1" ht="90" customHeight="1" spans="1:21">
      <c r="A154" s="18" t="s">
        <v>308</v>
      </c>
      <c r="B154" s="14">
        <f t="shared" si="37"/>
        <v>14782</v>
      </c>
      <c r="C154" s="14">
        <f t="shared" si="38"/>
        <v>5589</v>
      </c>
      <c r="D154" s="14">
        <f t="shared" si="39"/>
        <v>9193</v>
      </c>
      <c r="E154" s="21">
        <f t="shared" si="40"/>
        <v>9782</v>
      </c>
      <c r="F154" s="22">
        <v>4719</v>
      </c>
      <c r="G154" s="22">
        <v>4586</v>
      </c>
      <c r="H154" s="22">
        <v>870</v>
      </c>
      <c r="I154" s="22">
        <f t="shared" si="45"/>
        <v>3716</v>
      </c>
      <c r="J154" s="22">
        <v>405</v>
      </c>
      <c r="K154" s="22">
        <v>14</v>
      </c>
      <c r="L154" s="22"/>
      <c r="M154" s="22"/>
      <c r="N154" s="22">
        <v>58</v>
      </c>
      <c r="O154" s="21">
        <f t="shared" si="41"/>
        <v>5000</v>
      </c>
      <c r="P154" s="22">
        <v>5000</v>
      </c>
      <c r="Q154" s="22"/>
      <c r="R154" s="34" t="s">
        <v>309</v>
      </c>
      <c r="S154" s="34" t="s">
        <v>63</v>
      </c>
      <c r="T154" s="35" t="s">
        <v>310</v>
      </c>
      <c r="U154" s="42"/>
    </row>
    <row r="155" s="1" customFormat="1" ht="90" customHeight="1" spans="1:21">
      <c r="A155" s="18" t="s">
        <v>311</v>
      </c>
      <c r="B155" s="14">
        <f t="shared" si="37"/>
        <v>15159.2</v>
      </c>
      <c r="C155" s="14">
        <f t="shared" si="38"/>
        <v>12216.4</v>
      </c>
      <c r="D155" s="14">
        <f t="shared" si="39"/>
        <v>2942.8</v>
      </c>
      <c r="E155" s="21">
        <f t="shared" si="40"/>
        <v>14901.2</v>
      </c>
      <c r="F155" s="22">
        <v>10268.4</v>
      </c>
      <c r="G155" s="22">
        <v>3950.8</v>
      </c>
      <c r="H155" s="22">
        <v>1948</v>
      </c>
      <c r="I155" s="22">
        <f t="shared" si="45"/>
        <v>2002.8</v>
      </c>
      <c r="J155" s="22">
        <v>570</v>
      </c>
      <c r="K155" s="22">
        <v>24</v>
      </c>
      <c r="L155" s="22"/>
      <c r="M155" s="22"/>
      <c r="N155" s="22">
        <v>88</v>
      </c>
      <c r="O155" s="21">
        <f t="shared" si="41"/>
        <v>258</v>
      </c>
      <c r="P155" s="22"/>
      <c r="Q155" s="22">
        <v>258</v>
      </c>
      <c r="R155" s="34" t="s">
        <v>312</v>
      </c>
      <c r="S155" s="34" t="s">
        <v>63</v>
      </c>
      <c r="T155" s="35" t="s">
        <v>64</v>
      </c>
      <c r="U155" s="42"/>
    </row>
    <row r="156" s="1" customFormat="1" ht="74" customHeight="1" spans="1:21">
      <c r="A156" s="18" t="s">
        <v>313</v>
      </c>
      <c r="B156" s="14">
        <f t="shared" si="37"/>
        <v>16834.2</v>
      </c>
      <c r="C156" s="14">
        <f t="shared" si="38"/>
        <v>18574.4</v>
      </c>
      <c r="D156" s="14">
        <f t="shared" si="39"/>
        <v>-1740.2</v>
      </c>
      <c r="E156" s="21">
        <f t="shared" si="40"/>
        <v>16834.2</v>
      </c>
      <c r="F156" s="22">
        <v>10849.4</v>
      </c>
      <c r="G156" s="22">
        <v>5112.8</v>
      </c>
      <c r="H156" s="22">
        <v>7725</v>
      </c>
      <c r="I156" s="22">
        <f t="shared" si="45"/>
        <v>-2612.2</v>
      </c>
      <c r="J156" s="22">
        <v>720</v>
      </c>
      <c r="K156" s="22">
        <v>26</v>
      </c>
      <c r="L156" s="22"/>
      <c r="M156" s="22"/>
      <c r="N156" s="22">
        <v>126</v>
      </c>
      <c r="O156" s="21">
        <f t="shared" si="41"/>
        <v>0</v>
      </c>
      <c r="P156" s="22"/>
      <c r="Q156" s="22"/>
      <c r="R156" s="34" t="s">
        <v>314</v>
      </c>
      <c r="S156" s="34" t="s">
        <v>31</v>
      </c>
      <c r="T156" s="35" t="s">
        <v>32</v>
      </c>
      <c r="U156" s="42"/>
    </row>
    <row r="157" s="1" customFormat="1" ht="75" customHeight="1" spans="1:21">
      <c r="A157" s="18" t="s">
        <v>315</v>
      </c>
      <c r="B157" s="14">
        <f t="shared" si="37"/>
        <v>11608.2</v>
      </c>
      <c r="C157" s="14">
        <f t="shared" si="38"/>
        <v>6197.2</v>
      </c>
      <c r="D157" s="14">
        <f t="shared" si="39"/>
        <v>5411</v>
      </c>
      <c r="E157" s="21">
        <f t="shared" si="40"/>
        <v>11608.2</v>
      </c>
      <c r="F157" s="22">
        <v>5362.2</v>
      </c>
      <c r="G157" s="22">
        <v>5720</v>
      </c>
      <c r="H157" s="22">
        <v>835</v>
      </c>
      <c r="I157" s="22">
        <f t="shared" si="45"/>
        <v>4885</v>
      </c>
      <c r="J157" s="22">
        <v>420</v>
      </c>
      <c r="K157" s="22">
        <v>26</v>
      </c>
      <c r="L157" s="22"/>
      <c r="M157" s="22"/>
      <c r="N157" s="22">
        <v>80</v>
      </c>
      <c r="O157" s="21">
        <f t="shared" si="41"/>
        <v>0</v>
      </c>
      <c r="P157" s="22"/>
      <c r="Q157" s="22"/>
      <c r="R157" s="34" t="s">
        <v>316</v>
      </c>
      <c r="S157" s="34" t="s">
        <v>31</v>
      </c>
      <c r="T157" s="35" t="s">
        <v>32</v>
      </c>
      <c r="U157" s="42"/>
    </row>
    <row r="158" s="1" customFormat="1" ht="28" customHeight="1" spans="1:21">
      <c r="A158" s="15" t="s">
        <v>317</v>
      </c>
      <c r="B158" s="14">
        <f t="shared" si="37"/>
        <v>10881</v>
      </c>
      <c r="C158" s="14">
        <f t="shared" si="38"/>
        <v>9889</v>
      </c>
      <c r="D158" s="14">
        <f t="shared" si="39"/>
        <v>992</v>
      </c>
      <c r="E158" s="21">
        <f t="shared" si="40"/>
        <v>10881</v>
      </c>
      <c r="F158" s="22">
        <f t="shared" ref="F158:N158" si="46">SUM(F159:F167)</f>
        <v>9436</v>
      </c>
      <c r="G158" s="22">
        <f t="shared" si="46"/>
        <v>1100</v>
      </c>
      <c r="H158" s="22">
        <f t="shared" si="46"/>
        <v>453</v>
      </c>
      <c r="I158" s="22">
        <f t="shared" si="46"/>
        <v>647</v>
      </c>
      <c r="J158" s="22">
        <f t="shared" si="46"/>
        <v>0</v>
      </c>
      <c r="K158" s="22">
        <f t="shared" si="46"/>
        <v>130</v>
      </c>
      <c r="L158" s="22">
        <f t="shared" si="46"/>
        <v>0</v>
      </c>
      <c r="M158" s="22">
        <f t="shared" si="46"/>
        <v>0</v>
      </c>
      <c r="N158" s="22">
        <f t="shared" si="46"/>
        <v>215</v>
      </c>
      <c r="O158" s="21">
        <f t="shared" si="41"/>
        <v>0</v>
      </c>
      <c r="P158" s="22">
        <f>SUM(P159:P167)</f>
        <v>0</v>
      </c>
      <c r="Q158" s="22">
        <f>SUM(Q159:Q167)</f>
        <v>0</v>
      </c>
      <c r="R158" s="34" t="s">
        <v>37</v>
      </c>
      <c r="S158" s="34" t="s">
        <v>37</v>
      </c>
      <c r="T158" s="35" t="s">
        <v>37</v>
      </c>
      <c r="U158" s="41"/>
    </row>
    <row r="159" s="1" customFormat="1" ht="28" customHeight="1" spans="1:21">
      <c r="A159" s="18" t="s">
        <v>318</v>
      </c>
      <c r="B159" s="14">
        <f t="shared" si="37"/>
        <v>2853.9</v>
      </c>
      <c r="C159" s="14">
        <f t="shared" si="38"/>
        <v>2853.9</v>
      </c>
      <c r="D159" s="14">
        <f t="shared" si="39"/>
        <v>0</v>
      </c>
      <c r="E159" s="21">
        <f t="shared" si="40"/>
        <v>2853.9</v>
      </c>
      <c r="F159" s="22">
        <v>2853.9</v>
      </c>
      <c r="G159" s="22"/>
      <c r="H159" s="22">
        <v>0</v>
      </c>
      <c r="I159" s="22">
        <f t="shared" ref="I159:I167" si="47">G159-H159</f>
        <v>0</v>
      </c>
      <c r="J159" s="22">
        <v>0</v>
      </c>
      <c r="K159" s="22">
        <v>0</v>
      </c>
      <c r="L159" s="22"/>
      <c r="M159" s="22"/>
      <c r="N159" s="22"/>
      <c r="O159" s="21">
        <f t="shared" si="41"/>
        <v>0</v>
      </c>
      <c r="P159" s="22"/>
      <c r="Q159" s="22"/>
      <c r="R159" s="34" t="s">
        <v>86</v>
      </c>
      <c r="S159" s="34" t="s">
        <v>36</v>
      </c>
      <c r="T159" s="35"/>
      <c r="U159" s="41"/>
    </row>
    <row r="160" s="1" customFormat="1" ht="49" customHeight="1" spans="1:21">
      <c r="A160" s="18" t="s">
        <v>319</v>
      </c>
      <c r="B160" s="14">
        <f t="shared" si="37"/>
        <v>105</v>
      </c>
      <c r="C160" s="14">
        <f t="shared" si="38"/>
        <v>0</v>
      </c>
      <c r="D160" s="14">
        <f t="shared" si="39"/>
        <v>105</v>
      </c>
      <c r="E160" s="21">
        <f t="shared" si="40"/>
        <v>105</v>
      </c>
      <c r="F160" s="22"/>
      <c r="G160" s="22"/>
      <c r="H160" s="22"/>
      <c r="I160" s="22">
        <f t="shared" si="47"/>
        <v>0</v>
      </c>
      <c r="J160" s="22">
        <v>0</v>
      </c>
      <c r="K160" s="22">
        <v>81</v>
      </c>
      <c r="L160" s="22"/>
      <c r="M160" s="22"/>
      <c r="N160" s="22">
        <v>24</v>
      </c>
      <c r="O160" s="21">
        <f t="shared" si="41"/>
        <v>0</v>
      </c>
      <c r="P160" s="22"/>
      <c r="Q160" s="22"/>
      <c r="R160" s="34" t="s">
        <v>320</v>
      </c>
      <c r="S160" s="34" t="s">
        <v>36</v>
      </c>
      <c r="T160" s="35" t="s">
        <v>37</v>
      </c>
      <c r="U160" s="42"/>
    </row>
    <row r="161" s="1" customFormat="1" ht="35" customHeight="1" spans="1:21">
      <c r="A161" s="18" t="s">
        <v>321</v>
      </c>
      <c r="B161" s="14">
        <f t="shared" si="37"/>
        <v>40</v>
      </c>
      <c r="C161" s="14">
        <f t="shared" si="38"/>
        <v>0</v>
      </c>
      <c r="D161" s="14">
        <f t="shared" si="39"/>
        <v>40</v>
      </c>
      <c r="E161" s="21">
        <f t="shared" si="40"/>
        <v>40</v>
      </c>
      <c r="F161" s="22"/>
      <c r="G161" s="22"/>
      <c r="H161" s="22"/>
      <c r="I161" s="22">
        <f t="shared" si="47"/>
        <v>0</v>
      </c>
      <c r="J161" s="22">
        <v>0</v>
      </c>
      <c r="K161" s="22">
        <v>9</v>
      </c>
      <c r="L161" s="22"/>
      <c r="M161" s="22"/>
      <c r="N161" s="22">
        <v>31</v>
      </c>
      <c r="O161" s="21">
        <f t="shared" si="41"/>
        <v>0</v>
      </c>
      <c r="P161" s="22"/>
      <c r="Q161" s="22"/>
      <c r="R161" s="34" t="s">
        <v>322</v>
      </c>
      <c r="S161" s="34" t="s">
        <v>36</v>
      </c>
      <c r="T161" s="35" t="s">
        <v>37</v>
      </c>
      <c r="U161" s="41"/>
    </row>
    <row r="162" s="1" customFormat="1" ht="45" customHeight="1" spans="1:21">
      <c r="A162" s="18" t="s">
        <v>323</v>
      </c>
      <c r="B162" s="14">
        <f t="shared" si="37"/>
        <v>1003.4</v>
      </c>
      <c r="C162" s="14">
        <f t="shared" si="38"/>
        <v>976.4</v>
      </c>
      <c r="D162" s="14">
        <f t="shared" si="39"/>
        <v>27</v>
      </c>
      <c r="E162" s="21">
        <f t="shared" si="40"/>
        <v>1003.4</v>
      </c>
      <c r="F162" s="22">
        <v>976.4</v>
      </c>
      <c r="G162" s="22"/>
      <c r="H162" s="22">
        <v>0</v>
      </c>
      <c r="I162" s="22">
        <f t="shared" si="47"/>
        <v>0</v>
      </c>
      <c r="J162" s="22">
        <v>0</v>
      </c>
      <c r="K162" s="22">
        <v>6</v>
      </c>
      <c r="L162" s="22"/>
      <c r="M162" s="22"/>
      <c r="N162" s="22">
        <v>21</v>
      </c>
      <c r="O162" s="21">
        <f t="shared" si="41"/>
        <v>0</v>
      </c>
      <c r="P162" s="22"/>
      <c r="Q162" s="22"/>
      <c r="R162" s="34" t="s">
        <v>324</v>
      </c>
      <c r="S162" s="34" t="s">
        <v>36</v>
      </c>
      <c r="T162" s="35"/>
      <c r="U162" s="41"/>
    </row>
    <row r="163" s="1" customFormat="1" ht="51" customHeight="1" spans="1:21">
      <c r="A163" s="18" t="s">
        <v>325</v>
      </c>
      <c r="B163" s="14">
        <f t="shared" si="37"/>
        <v>2579.6</v>
      </c>
      <c r="C163" s="14">
        <f t="shared" si="38"/>
        <v>2508.6</v>
      </c>
      <c r="D163" s="14">
        <f t="shared" si="39"/>
        <v>71</v>
      </c>
      <c r="E163" s="21">
        <f t="shared" si="40"/>
        <v>2579.6</v>
      </c>
      <c r="F163" s="22">
        <v>2508.6</v>
      </c>
      <c r="G163" s="22"/>
      <c r="H163" s="22">
        <v>0</v>
      </c>
      <c r="I163" s="22">
        <f t="shared" si="47"/>
        <v>0</v>
      </c>
      <c r="J163" s="22">
        <v>0</v>
      </c>
      <c r="K163" s="22">
        <v>9</v>
      </c>
      <c r="L163" s="22"/>
      <c r="M163" s="22"/>
      <c r="N163" s="22">
        <v>62</v>
      </c>
      <c r="O163" s="21">
        <f t="shared" si="41"/>
        <v>0</v>
      </c>
      <c r="P163" s="22"/>
      <c r="Q163" s="22"/>
      <c r="R163" s="34" t="s">
        <v>326</v>
      </c>
      <c r="S163" s="34" t="s">
        <v>36</v>
      </c>
      <c r="T163" s="35"/>
      <c r="U163" s="42"/>
    </row>
    <row r="164" s="1" customFormat="1" ht="45" customHeight="1" spans="1:21">
      <c r="A164" s="18" t="s">
        <v>327</v>
      </c>
      <c r="B164" s="14">
        <f t="shared" si="37"/>
        <v>605.8</v>
      </c>
      <c r="C164" s="14">
        <f t="shared" si="38"/>
        <v>577.8</v>
      </c>
      <c r="D164" s="14">
        <f t="shared" si="39"/>
        <v>28</v>
      </c>
      <c r="E164" s="21">
        <f t="shared" si="40"/>
        <v>605.8</v>
      </c>
      <c r="F164" s="22">
        <v>577.8</v>
      </c>
      <c r="G164" s="22"/>
      <c r="H164" s="22">
        <v>0</v>
      </c>
      <c r="I164" s="22">
        <f t="shared" si="47"/>
        <v>0</v>
      </c>
      <c r="J164" s="22">
        <v>0</v>
      </c>
      <c r="K164" s="22">
        <v>6</v>
      </c>
      <c r="L164" s="22"/>
      <c r="M164" s="22"/>
      <c r="N164" s="22">
        <v>22</v>
      </c>
      <c r="O164" s="21">
        <f t="shared" si="41"/>
        <v>0</v>
      </c>
      <c r="P164" s="22"/>
      <c r="Q164" s="22"/>
      <c r="R164" s="34" t="s">
        <v>328</v>
      </c>
      <c r="S164" s="34" t="s">
        <v>36</v>
      </c>
      <c r="T164" s="35"/>
      <c r="U164" s="41"/>
    </row>
    <row r="165" s="1" customFormat="1" ht="51" customHeight="1" spans="1:21">
      <c r="A165" s="18" t="s">
        <v>329</v>
      </c>
      <c r="B165" s="14">
        <f t="shared" si="37"/>
        <v>1233.6</v>
      </c>
      <c r="C165" s="14">
        <f t="shared" si="38"/>
        <v>1202.6</v>
      </c>
      <c r="D165" s="14">
        <f t="shared" si="39"/>
        <v>31</v>
      </c>
      <c r="E165" s="21">
        <f t="shared" si="40"/>
        <v>1233.6</v>
      </c>
      <c r="F165" s="22">
        <v>1202.6</v>
      </c>
      <c r="G165" s="22"/>
      <c r="H165" s="22">
        <v>0</v>
      </c>
      <c r="I165" s="22">
        <f t="shared" si="47"/>
        <v>0</v>
      </c>
      <c r="J165" s="22">
        <v>0</v>
      </c>
      <c r="K165" s="22">
        <v>7</v>
      </c>
      <c r="L165" s="22"/>
      <c r="M165" s="22"/>
      <c r="N165" s="22">
        <v>24</v>
      </c>
      <c r="O165" s="21">
        <f t="shared" si="41"/>
        <v>0</v>
      </c>
      <c r="P165" s="22"/>
      <c r="Q165" s="22"/>
      <c r="R165" s="34" t="s">
        <v>330</v>
      </c>
      <c r="S165" s="34" t="s">
        <v>36</v>
      </c>
      <c r="T165" s="35"/>
      <c r="U165" s="42"/>
    </row>
    <row r="166" s="1" customFormat="1" ht="63" customHeight="1" spans="1:21">
      <c r="A166" s="18" t="s">
        <v>331</v>
      </c>
      <c r="B166" s="14">
        <f t="shared" si="37"/>
        <v>1946.4</v>
      </c>
      <c r="C166" s="14">
        <f t="shared" si="38"/>
        <v>1278.4</v>
      </c>
      <c r="D166" s="14">
        <f t="shared" si="39"/>
        <v>668</v>
      </c>
      <c r="E166" s="21">
        <f t="shared" si="40"/>
        <v>1946.4</v>
      </c>
      <c r="F166" s="22">
        <v>825.4</v>
      </c>
      <c r="G166" s="22">
        <v>1100</v>
      </c>
      <c r="H166" s="22">
        <v>453</v>
      </c>
      <c r="I166" s="22">
        <f t="shared" si="47"/>
        <v>647</v>
      </c>
      <c r="J166" s="22">
        <v>0</v>
      </c>
      <c r="K166" s="22">
        <v>6</v>
      </c>
      <c r="L166" s="22"/>
      <c r="M166" s="22"/>
      <c r="N166" s="22">
        <v>15</v>
      </c>
      <c r="O166" s="21">
        <f t="shared" si="41"/>
        <v>0</v>
      </c>
      <c r="P166" s="22"/>
      <c r="Q166" s="22"/>
      <c r="R166" s="34" t="s">
        <v>332</v>
      </c>
      <c r="S166" s="34" t="s">
        <v>31</v>
      </c>
      <c r="T166" s="35" t="s">
        <v>32</v>
      </c>
      <c r="U166" s="41"/>
    </row>
    <row r="167" s="1" customFormat="1" ht="51" customHeight="1" spans="1:21">
      <c r="A167" s="18" t="s">
        <v>333</v>
      </c>
      <c r="B167" s="14">
        <f t="shared" si="37"/>
        <v>513.3</v>
      </c>
      <c r="C167" s="14">
        <f t="shared" si="38"/>
        <v>491.3</v>
      </c>
      <c r="D167" s="14">
        <f t="shared" si="39"/>
        <v>22</v>
      </c>
      <c r="E167" s="21">
        <f t="shared" si="40"/>
        <v>513.3</v>
      </c>
      <c r="F167" s="22">
        <v>491.3</v>
      </c>
      <c r="G167" s="22"/>
      <c r="H167" s="22">
        <v>0</v>
      </c>
      <c r="I167" s="22">
        <f t="shared" si="47"/>
        <v>0</v>
      </c>
      <c r="J167" s="22">
        <v>0</v>
      </c>
      <c r="K167" s="22">
        <v>6</v>
      </c>
      <c r="L167" s="22"/>
      <c r="M167" s="22"/>
      <c r="N167" s="22">
        <v>16</v>
      </c>
      <c r="O167" s="21">
        <f t="shared" si="41"/>
        <v>0</v>
      </c>
      <c r="P167" s="22"/>
      <c r="Q167" s="22"/>
      <c r="R167" s="34" t="s">
        <v>334</v>
      </c>
      <c r="S167" s="34" t="s">
        <v>36</v>
      </c>
      <c r="T167" s="35"/>
      <c r="U167" s="44"/>
    </row>
    <row r="168" s="1" customFormat="1" ht="34" customHeight="1" spans="1:21">
      <c r="A168" s="15" t="s">
        <v>335</v>
      </c>
      <c r="B168" s="14">
        <f t="shared" si="37"/>
        <v>57711.3</v>
      </c>
      <c r="C168" s="14">
        <f t="shared" si="38"/>
        <v>42146.3</v>
      </c>
      <c r="D168" s="14">
        <f t="shared" si="39"/>
        <v>15565</v>
      </c>
      <c r="E168" s="21">
        <f t="shared" si="40"/>
        <v>57711.3</v>
      </c>
      <c r="F168" s="22">
        <f t="shared" ref="F168:N168" si="48">SUM(F169:F174)</f>
        <v>32889.3</v>
      </c>
      <c r="G168" s="22">
        <f t="shared" si="48"/>
        <v>21238</v>
      </c>
      <c r="H168" s="22">
        <f t="shared" si="48"/>
        <v>9257</v>
      </c>
      <c r="I168" s="22">
        <f t="shared" si="48"/>
        <v>11981</v>
      </c>
      <c r="J168" s="22">
        <f t="shared" si="48"/>
        <v>3060</v>
      </c>
      <c r="K168" s="22">
        <f t="shared" si="48"/>
        <v>189</v>
      </c>
      <c r="L168" s="22">
        <f t="shared" si="48"/>
        <v>0</v>
      </c>
      <c r="M168" s="22">
        <f t="shared" si="48"/>
        <v>0</v>
      </c>
      <c r="N168" s="22">
        <f t="shared" si="48"/>
        <v>335</v>
      </c>
      <c r="O168" s="21">
        <f t="shared" si="41"/>
        <v>0</v>
      </c>
      <c r="P168" s="22">
        <f>SUM(P169:P174)</f>
        <v>0</v>
      </c>
      <c r="Q168" s="22">
        <f>SUM(Q169:Q174)</f>
        <v>0</v>
      </c>
      <c r="R168" s="34" t="s">
        <v>37</v>
      </c>
      <c r="S168" s="34" t="s">
        <v>37</v>
      </c>
      <c r="T168" s="35" t="s">
        <v>37</v>
      </c>
      <c r="U168" s="41"/>
    </row>
    <row r="169" s="1" customFormat="1" ht="34" customHeight="1" spans="1:21">
      <c r="A169" s="18" t="s">
        <v>336</v>
      </c>
      <c r="B169" s="14">
        <f t="shared" si="37"/>
        <v>11024.8</v>
      </c>
      <c r="C169" s="14">
        <f t="shared" si="38"/>
        <v>11024.8</v>
      </c>
      <c r="D169" s="14">
        <f t="shared" si="39"/>
        <v>0</v>
      </c>
      <c r="E169" s="21">
        <f t="shared" si="40"/>
        <v>11024.8</v>
      </c>
      <c r="F169" s="22">
        <v>11024.8</v>
      </c>
      <c r="G169" s="22"/>
      <c r="H169" s="22">
        <v>0</v>
      </c>
      <c r="I169" s="22">
        <f t="shared" ref="I169:I174" si="49">G169-H169</f>
        <v>0</v>
      </c>
      <c r="J169" s="22">
        <v>0</v>
      </c>
      <c r="K169" s="22">
        <v>0</v>
      </c>
      <c r="L169" s="22"/>
      <c r="M169" s="22"/>
      <c r="N169" s="22"/>
      <c r="O169" s="21">
        <f t="shared" si="41"/>
        <v>0</v>
      </c>
      <c r="P169" s="22"/>
      <c r="Q169" s="22"/>
      <c r="R169" s="34" t="s">
        <v>86</v>
      </c>
      <c r="S169" s="34" t="s">
        <v>36</v>
      </c>
      <c r="T169" s="35"/>
      <c r="U169" s="41"/>
    </row>
    <row r="170" s="1" customFormat="1" ht="80" customHeight="1" spans="1:21">
      <c r="A170" s="18" t="s">
        <v>337</v>
      </c>
      <c r="B170" s="14">
        <f t="shared" si="37"/>
        <v>2126</v>
      </c>
      <c r="C170" s="14">
        <f t="shared" si="38"/>
        <v>3482</v>
      </c>
      <c r="D170" s="14">
        <f t="shared" si="39"/>
        <v>-1356</v>
      </c>
      <c r="E170" s="21">
        <f t="shared" si="40"/>
        <v>2126</v>
      </c>
      <c r="F170" s="22">
        <v>0</v>
      </c>
      <c r="G170" s="22">
        <v>1540</v>
      </c>
      <c r="H170" s="22">
        <v>3482</v>
      </c>
      <c r="I170" s="22">
        <f t="shared" si="49"/>
        <v>-1942</v>
      </c>
      <c r="J170" s="22">
        <v>420</v>
      </c>
      <c r="K170" s="22">
        <v>87</v>
      </c>
      <c r="L170" s="22"/>
      <c r="M170" s="22"/>
      <c r="N170" s="22">
        <v>79</v>
      </c>
      <c r="O170" s="21">
        <f t="shared" si="41"/>
        <v>0</v>
      </c>
      <c r="P170" s="22"/>
      <c r="Q170" s="22"/>
      <c r="R170" s="34" t="s">
        <v>338</v>
      </c>
      <c r="S170" s="34" t="s">
        <v>31</v>
      </c>
      <c r="T170" s="35" t="s">
        <v>32</v>
      </c>
      <c r="U170" s="42"/>
    </row>
    <row r="171" s="1" customFormat="1" ht="57" spans="1:21">
      <c r="A171" s="18" t="s">
        <v>339</v>
      </c>
      <c r="B171" s="14">
        <f t="shared" si="37"/>
        <v>11025</v>
      </c>
      <c r="C171" s="14">
        <f t="shared" si="38"/>
        <v>1670</v>
      </c>
      <c r="D171" s="14">
        <f t="shared" si="39"/>
        <v>9355</v>
      </c>
      <c r="E171" s="21">
        <f t="shared" si="40"/>
        <v>11025</v>
      </c>
      <c r="F171" s="22">
        <v>0</v>
      </c>
      <c r="G171" s="22">
        <v>10458</v>
      </c>
      <c r="H171" s="22">
        <v>1670</v>
      </c>
      <c r="I171" s="22">
        <f t="shared" si="49"/>
        <v>8788</v>
      </c>
      <c r="J171" s="22">
        <v>480</v>
      </c>
      <c r="K171" s="22">
        <v>16</v>
      </c>
      <c r="L171" s="22"/>
      <c r="M171" s="22"/>
      <c r="N171" s="22">
        <v>71</v>
      </c>
      <c r="O171" s="21">
        <f t="shared" si="41"/>
        <v>0</v>
      </c>
      <c r="P171" s="22"/>
      <c r="Q171" s="22"/>
      <c r="R171" s="34" t="s">
        <v>340</v>
      </c>
      <c r="S171" s="34" t="s">
        <v>31</v>
      </c>
      <c r="T171" s="35" t="s">
        <v>32</v>
      </c>
      <c r="U171" s="42"/>
    </row>
    <row r="172" s="1" customFormat="1" ht="71.25" spans="1:21">
      <c r="A172" s="18" t="s">
        <v>341</v>
      </c>
      <c r="B172" s="14">
        <f t="shared" si="37"/>
        <v>13282.2</v>
      </c>
      <c r="C172" s="14">
        <f t="shared" si="38"/>
        <v>9073.2</v>
      </c>
      <c r="D172" s="14">
        <f t="shared" si="39"/>
        <v>4209</v>
      </c>
      <c r="E172" s="21">
        <f t="shared" si="40"/>
        <v>13282.2</v>
      </c>
      <c r="F172" s="22">
        <v>7681.2</v>
      </c>
      <c r="G172" s="22">
        <v>4840</v>
      </c>
      <c r="H172" s="22">
        <v>1392</v>
      </c>
      <c r="I172" s="22">
        <f t="shared" si="49"/>
        <v>3448</v>
      </c>
      <c r="J172" s="22">
        <v>615</v>
      </c>
      <c r="K172" s="22">
        <v>31</v>
      </c>
      <c r="L172" s="22"/>
      <c r="M172" s="22"/>
      <c r="N172" s="22">
        <v>115</v>
      </c>
      <c r="O172" s="21">
        <f t="shared" si="41"/>
        <v>0</v>
      </c>
      <c r="P172" s="22"/>
      <c r="Q172" s="22"/>
      <c r="R172" s="34" t="s">
        <v>342</v>
      </c>
      <c r="S172" s="34" t="s">
        <v>31</v>
      </c>
      <c r="T172" s="35" t="s">
        <v>32</v>
      </c>
      <c r="U172" s="42"/>
    </row>
    <row r="173" s="1" customFormat="1" ht="75" customHeight="1" spans="1:21">
      <c r="A173" s="18" t="s">
        <v>343</v>
      </c>
      <c r="B173" s="14">
        <f t="shared" si="37"/>
        <v>11862.4</v>
      </c>
      <c r="C173" s="14">
        <f t="shared" si="38"/>
        <v>8173.4</v>
      </c>
      <c r="D173" s="14">
        <f t="shared" si="39"/>
        <v>3689</v>
      </c>
      <c r="E173" s="21">
        <f t="shared" si="40"/>
        <v>11862.4</v>
      </c>
      <c r="F173" s="22">
        <v>6712.4</v>
      </c>
      <c r="G173" s="22">
        <v>4400</v>
      </c>
      <c r="H173" s="22">
        <v>1461</v>
      </c>
      <c r="I173" s="22">
        <f t="shared" si="49"/>
        <v>2939</v>
      </c>
      <c r="J173" s="22">
        <v>660</v>
      </c>
      <c r="K173" s="22">
        <v>20</v>
      </c>
      <c r="L173" s="22"/>
      <c r="M173" s="22"/>
      <c r="N173" s="22">
        <v>70</v>
      </c>
      <c r="O173" s="21">
        <f t="shared" si="41"/>
        <v>0</v>
      </c>
      <c r="P173" s="22"/>
      <c r="Q173" s="22"/>
      <c r="R173" s="34" t="s">
        <v>344</v>
      </c>
      <c r="S173" s="34" t="s">
        <v>31</v>
      </c>
      <c r="T173" s="35" t="s">
        <v>32</v>
      </c>
      <c r="U173" s="42"/>
    </row>
    <row r="174" s="1" customFormat="1" ht="50" customHeight="1" spans="1:21">
      <c r="A174" s="18" t="s">
        <v>345</v>
      </c>
      <c r="B174" s="14">
        <f t="shared" si="37"/>
        <v>8390.9</v>
      </c>
      <c r="C174" s="14">
        <f t="shared" si="38"/>
        <v>8722.9</v>
      </c>
      <c r="D174" s="14">
        <f t="shared" si="39"/>
        <v>-332</v>
      </c>
      <c r="E174" s="21">
        <f t="shared" si="40"/>
        <v>8390.9</v>
      </c>
      <c r="F174" s="22">
        <v>7470.9</v>
      </c>
      <c r="G174" s="22"/>
      <c r="H174" s="22">
        <v>1252</v>
      </c>
      <c r="I174" s="22">
        <f t="shared" si="49"/>
        <v>-1252</v>
      </c>
      <c r="J174" s="22">
        <v>885</v>
      </c>
      <c r="K174" s="22">
        <v>35</v>
      </c>
      <c r="L174" s="22"/>
      <c r="M174" s="22"/>
      <c r="N174" s="22"/>
      <c r="O174" s="21">
        <f t="shared" si="41"/>
        <v>0</v>
      </c>
      <c r="P174" s="22"/>
      <c r="Q174" s="22"/>
      <c r="R174" s="34" t="s">
        <v>346</v>
      </c>
      <c r="S174" s="34" t="s">
        <v>36</v>
      </c>
      <c r="T174" s="35"/>
      <c r="U174" s="42"/>
    </row>
    <row r="175" s="1" customFormat="1" ht="30" customHeight="1" spans="1:21">
      <c r="A175" s="15" t="s">
        <v>347</v>
      </c>
      <c r="B175" s="14">
        <f t="shared" si="37"/>
        <v>49177.6</v>
      </c>
      <c r="C175" s="14">
        <f t="shared" si="38"/>
        <v>40940.4</v>
      </c>
      <c r="D175" s="14">
        <f t="shared" si="39"/>
        <v>8237.2</v>
      </c>
      <c r="E175" s="21">
        <f t="shared" si="40"/>
        <v>48917.6</v>
      </c>
      <c r="F175" s="22">
        <f t="shared" ref="F175:N175" si="50">SUM(F176:F179)</f>
        <v>31997.4</v>
      </c>
      <c r="G175" s="22">
        <f t="shared" si="50"/>
        <v>13643.2</v>
      </c>
      <c r="H175" s="22">
        <f t="shared" si="50"/>
        <v>8943</v>
      </c>
      <c r="I175" s="22">
        <f t="shared" si="50"/>
        <v>4700.2</v>
      </c>
      <c r="J175" s="22">
        <f t="shared" si="50"/>
        <v>2820</v>
      </c>
      <c r="K175" s="22">
        <f t="shared" si="50"/>
        <v>151</v>
      </c>
      <c r="L175" s="22">
        <f t="shared" si="50"/>
        <v>0</v>
      </c>
      <c r="M175" s="22">
        <f t="shared" si="50"/>
        <v>0</v>
      </c>
      <c r="N175" s="22">
        <f t="shared" si="50"/>
        <v>306</v>
      </c>
      <c r="O175" s="21">
        <f t="shared" si="41"/>
        <v>260</v>
      </c>
      <c r="P175" s="22">
        <f>SUM(P176:P179)</f>
        <v>0</v>
      </c>
      <c r="Q175" s="22">
        <f>SUM(Q176:Q179)</f>
        <v>260</v>
      </c>
      <c r="R175" s="34" t="s">
        <v>37</v>
      </c>
      <c r="S175" s="34" t="s">
        <v>37</v>
      </c>
      <c r="T175" s="35" t="s">
        <v>37</v>
      </c>
      <c r="U175" s="41"/>
    </row>
    <row r="176" s="1" customFormat="1" ht="30" customHeight="1" spans="1:21">
      <c r="A176" s="18" t="s">
        <v>348</v>
      </c>
      <c r="B176" s="14">
        <f t="shared" si="37"/>
        <v>10098.5</v>
      </c>
      <c r="C176" s="14">
        <f t="shared" si="38"/>
        <v>10098.5</v>
      </c>
      <c r="D176" s="14">
        <f t="shared" si="39"/>
        <v>0</v>
      </c>
      <c r="E176" s="21">
        <f t="shared" si="40"/>
        <v>10098.5</v>
      </c>
      <c r="F176" s="22">
        <v>10098.5</v>
      </c>
      <c r="G176" s="22"/>
      <c r="H176" s="22">
        <v>0</v>
      </c>
      <c r="I176" s="22">
        <f t="shared" ref="I176:I179" si="51">G176-H176</f>
        <v>0</v>
      </c>
      <c r="J176" s="22">
        <v>0</v>
      </c>
      <c r="K176" s="22">
        <v>0</v>
      </c>
      <c r="L176" s="22"/>
      <c r="M176" s="22"/>
      <c r="N176" s="22"/>
      <c r="O176" s="21">
        <f t="shared" si="41"/>
        <v>0</v>
      </c>
      <c r="P176" s="22"/>
      <c r="Q176" s="22"/>
      <c r="R176" s="34" t="s">
        <v>86</v>
      </c>
      <c r="S176" s="34" t="s">
        <v>36</v>
      </c>
      <c r="T176" s="35"/>
      <c r="U176" s="41"/>
    </row>
    <row r="177" s="1" customFormat="1" ht="78" customHeight="1" spans="1:21">
      <c r="A177" s="18" t="s">
        <v>349</v>
      </c>
      <c r="B177" s="14">
        <f t="shared" si="37"/>
        <v>5439.2</v>
      </c>
      <c r="C177" s="14">
        <f t="shared" si="38"/>
        <v>1496</v>
      </c>
      <c r="D177" s="14">
        <f t="shared" si="39"/>
        <v>3943.2</v>
      </c>
      <c r="E177" s="21">
        <f t="shared" si="40"/>
        <v>5179.2</v>
      </c>
      <c r="F177" s="22">
        <v>0</v>
      </c>
      <c r="G177" s="22">
        <v>4183.2</v>
      </c>
      <c r="H177" s="22">
        <v>1496</v>
      </c>
      <c r="I177" s="22">
        <f t="shared" si="51"/>
        <v>2687.2</v>
      </c>
      <c r="J177" s="22">
        <v>885</v>
      </c>
      <c r="K177" s="22">
        <v>26</v>
      </c>
      <c r="L177" s="22"/>
      <c r="M177" s="22"/>
      <c r="N177" s="22">
        <v>85</v>
      </c>
      <c r="O177" s="21">
        <f t="shared" si="41"/>
        <v>260</v>
      </c>
      <c r="P177" s="22"/>
      <c r="Q177" s="22">
        <v>260</v>
      </c>
      <c r="R177" s="34" t="s">
        <v>350</v>
      </c>
      <c r="S177" s="34" t="s">
        <v>63</v>
      </c>
      <c r="T177" s="35" t="s">
        <v>64</v>
      </c>
      <c r="U177" s="42"/>
    </row>
    <row r="178" s="1" customFormat="1" ht="93" customHeight="1" spans="1:21">
      <c r="A178" s="18" t="s">
        <v>351</v>
      </c>
      <c r="B178" s="14">
        <f t="shared" si="37"/>
        <v>21450.7</v>
      </c>
      <c r="C178" s="14">
        <f t="shared" si="38"/>
        <v>18063.7</v>
      </c>
      <c r="D178" s="14">
        <f t="shared" si="39"/>
        <v>3387</v>
      </c>
      <c r="E178" s="21">
        <f t="shared" si="40"/>
        <v>21450.7</v>
      </c>
      <c r="F178" s="22">
        <v>14235.7</v>
      </c>
      <c r="G178" s="22">
        <v>5940</v>
      </c>
      <c r="H178" s="22">
        <v>3828</v>
      </c>
      <c r="I178" s="22">
        <f t="shared" si="51"/>
        <v>2112</v>
      </c>
      <c r="J178" s="22">
        <v>1050</v>
      </c>
      <c r="K178" s="22">
        <v>105</v>
      </c>
      <c r="L178" s="22"/>
      <c r="M178" s="22"/>
      <c r="N178" s="22">
        <v>120</v>
      </c>
      <c r="O178" s="21">
        <f t="shared" si="41"/>
        <v>0</v>
      </c>
      <c r="P178" s="22"/>
      <c r="Q178" s="22"/>
      <c r="R178" s="34" t="s">
        <v>352</v>
      </c>
      <c r="S178" s="34" t="s">
        <v>31</v>
      </c>
      <c r="T178" s="35" t="s">
        <v>32</v>
      </c>
      <c r="U178" s="42"/>
    </row>
    <row r="179" s="1" customFormat="1" ht="79" customHeight="1" spans="1:21">
      <c r="A179" s="18" t="s">
        <v>353</v>
      </c>
      <c r="B179" s="14">
        <f t="shared" si="37"/>
        <v>12189.2</v>
      </c>
      <c r="C179" s="14">
        <f t="shared" si="38"/>
        <v>11282.2</v>
      </c>
      <c r="D179" s="14">
        <f t="shared" si="39"/>
        <v>907</v>
      </c>
      <c r="E179" s="21">
        <f t="shared" si="40"/>
        <v>12189.2</v>
      </c>
      <c r="F179" s="22">
        <v>7663.2</v>
      </c>
      <c r="G179" s="22">
        <v>3520</v>
      </c>
      <c r="H179" s="22">
        <v>3619</v>
      </c>
      <c r="I179" s="22">
        <f t="shared" si="51"/>
        <v>-99</v>
      </c>
      <c r="J179" s="22">
        <v>885</v>
      </c>
      <c r="K179" s="22">
        <v>20</v>
      </c>
      <c r="L179" s="22"/>
      <c r="M179" s="22"/>
      <c r="N179" s="22">
        <v>101</v>
      </c>
      <c r="O179" s="21">
        <f t="shared" si="41"/>
        <v>0</v>
      </c>
      <c r="P179" s="22"/>
      <c r="Q179" s="22"/>
      <c r="R179" s="34" t="s">
        <v>354</v>
      </c>
      <c r="S179" s="34" t="s">
        <v>31</v>
      </c>
      <c r="T179" s="35" t="s">
        <v>32</v>
      </c>
      <c r="U179" s="42"/>
    </row>
    <row r="180" s="1" customFormat="1" ht="30" customHeight="1" spans="1:21">
      <c r="A180" s="15" t="s">
        <v>355</v>
      </c>
      <c r="B180" s="14">
        <f t="shared" si="37"/>
        <v>10976.4</v>
      </c>
      <c r="C180" s="14">
        <f t="shared" si="38"/>
        <v>6276.6</v>
      </c>
      <c r="D180" s="14">
        <f t="shared" si="39"/>
        <v>4699.8</v>
      </c>
      <c r="E180" s="21">
        <f t="shared" si="40"/>
        <v>10976.4</v>
      </c>
      <c r="F180" s="22">
        <f t="shared" ref="F180:N180" si="52">SUM(F181:F194)</f>
        <v>5406.6</v>
      </c>
      <c r="G180" s="22">
        <f t="shared" si="52"/>
        <v>5112.8</v>
      </c>
      <c r="H180" s="22">
        <f t="shared" si="52"/>
        <v>870</v>
      </c>
      <c r="I180" s="22">
        <f t="shared" si="52"/>
        <v>4242.8</v>
      </c>
      <c r="J180" s="22">
        <f t="shared" si="52"/>
        <v>0</v>
      </c>
      <c r="K180" s="22">
        <f t="shared" si="52"/>
        <v>149</v>
      </c>
      <c r="L180" s="22">
        <f t="shared" si="52"/>
        <v>0</v>
      </c>
      <c r="M180" s="22">
        <f t="shared" si="52"/>
        <v>0</v>
      </c>
      <c r="N180" s="22">
        <f t="shared" si="52"/>
        <v>308</v>
      </c>
      <c r="O180" s="21">
        <f t="shared" si="41"/>
        <v>0</v>
      </c>
      <c r="P180" s="22">
        <f>SUM(P181:P194)</f>
        <v>0</v>
      </c>
      <c r="Q180" s="22">
        <f>SUM(Q181:Q194)</f>
        <v>0</v>
      </c>
      <c r="R180" s="34" t="s">
        <v>37</v>
      </c>
      <c r="S180" s="34" t="s">
        <v>37</v>
      </c>
      <c r="T180" s="35" t="s">
        <v>37</v>
      </c>
      <c r="U180" s="41"/>
    </row>
    <row r="181" s="1" customFormat="1" ht="30" customHeight="1" spans="1:21">
      <c r="A181" s="18" t="s">
        <v>356</v>
      </c>
      <c r="B181" s="14">
        <f t="shared" si="37"/>
        <v>5406.6</v>
      </c>
      <c r="C181" s="14">
        <f t="shared" si="38"/>
        <v>5406.6</v>
      </c>
      <c r="D181" s="14">
        <f t="shared" si="39"/>
        <v>0</v>
      </c>
      <c r="E181" s="21">
        <f t="shared" si="40"/>
        <v>5406.6</v>
      </c>
      <c r="F181" s="22">
        <v>5406.6</v>
      </c>
      <c r="G181" s="22"/>
      <c r="H181" s="22">
        <v>0</v>
      </c>
      <c r="I181" s="22">
        <f t="shared" ref="I181:I194" si="53">G181-H181</f>
        <v>0</v>
      </c>
      <c r="J181" s="22">
        <v>0</v>
      </c>
      <c r="K181" s="22">
        <v>0</v>
      </c>
      <c r="L181" s="22"/>
      <c r="M181" s="22"/>
      <c r="N181" s="22"/>
      <c r="O181" s="21">
        <f t="shared" si="41"/>
        <v>0</v>
      </c>
      <c r="P181" s="22"/>
      <c r="Q181" s="22"/>
      <c r="R181" s="34" t="s">
        <v>86</v>
      </c>
      <c r="S181" s="34" t="s">
        <v>36</v>
      </c>
      <c r="T181" s="35" t="s">
        <v>37</v>
      </c>
      <c r="U181" s="41"/>
    </row>
    <row r="182" s="1" customFormat="1" ht="28.5" spans="1:21">
      <c r="A182" s="18" t="s">
        <v>357</v>
      </c>
      <c r="B182" s="14">
        <f t="shared" si="37"/>
        <v>21</v>
      </c>
      <c r="C182" s="14">
        <f t="shared" si="38"/>
        <v>0</v>
      </c>
      <c r="D182" s="14">
        <f t="shared" si="39"/>
        <v>21</v>
      </c>
      <c r="E182" s="21">
        <f t="shared" si="40"/>
        <v>21</v>
      </c>
      <c r="F182" s="22"/>
      <c r="G182" s="22"/>
      <c r="H182" s="22"/>
      <c r="I182" s="22">
        <f t="shared" si="53"/>
        <v>0</v>
      </c>
      <c r="J182" s="22">
        <v>0</v>
      </c>
      <c r="K182" s="22">
        <v>6</v>
      </c>
      <c r="L182" s="22"/>
      <c r="M182" s="22"/>
      <c r="N182" s="22">
        <v>15</v>
      </c>
      <c r="O182" s="21">
        <f t="shared" si="41"/>
        <v>0</v>
      </c>
      <c r="P182" s="22"/>
      <c r="Q182" s="22"/>
      <c r="R182" s="34" t="s">
        <v>358</v>
      </c>
      <c r="S182" s="34" t="s">
        <v>36</v>
      </c>
      <c r="T182" s="35" t="s">
        <v>37</v>
      </c>
      <c r="U182" s="41"/>
    </row>
    <row r="183" s="1" customFormat="1" ht="28.5" spans="1:21">
      <c r="A183" s="18" t="s">
        <v>359</v>
      </c>
      <c r="B183" s="14">
        <f t="shared" si="37"/>
        <v>19</v>
      </c>
      <c r="C183" s="14">
        <f t="shared" si="38"/>
        <v>0</v>
      </c>
      <c r="D183" s="14">
        <f t="shared" si="39"/>
        <v>19</v>
      </c>
      <c r="E183" s="21">
        <f t="shared" si="40"/>
        <v>19</v>
      </c>
      <c r="F183" s="22"/>
      <c r="G183" s="22"/>
      <c r="H183" s="22"/>
      <c r="I183" s="22">
        <f t="shared" si="53"/>
        <v>0</v>
      </c>
      <c r="J183" s="22">
        <v>0</v>
      </c>
      <c r="K183" s="22">
        <v>5</v>
      </c>
      <c r="L183" s="22"/>
      <c r="M183" s="22"/>
      <c r="N183" s="22">
        <v>14</v>
      </c>
      <c r="O183" s="21">
        <f t="shared" si="41"/>
        <v>0</v>
      </c>
      <c r="P183" s="22"/>
      <c r="Q183" s="22"/>
      <c r="R183" s="34" t="s">
        <v>360</v>
      </c>
      <c r="S183" s="34" t="s">
        <v>36</v>
      </c>
      <c r="T183" s="35" t="s">
        <v>37</v>
      </c>
      <c r="U183" s="41"/>
    </row>
    <row r="184" s="1" customFormat="1" ht="28.5" spans="1:21">
      <c r="A184" s="18" t="s">
        <v>361</v>
      </c>
      <c r="B184" s="14">
        <f t="shared" si="37"/>
        <v>28</v>
      </c>
      <c r="C184" s="14">
        <f t="shared" si="38"/>
        <v>0</v>
      </c>
      <c r="D184" s="14">
        <f t="shared" si="39"/>
        <v>28</v>
      </c>
      <c r="E184" s="21">
        <f t="shared" si="40"/>
        <v>28</v>
      </c>
      <c r="F184" s="22"/>
      <c r="G184" s="22"/>
      <c r="H184" s="22"/>
      <c r="I184" s="22">
        <f t="shared" si="53"/>
        <v>0</v>
      </c>
      <c r="J184" s="22">
        <v>0</v>
      </c>
      <c r="K184" s="22">
        <v>7</v>
      </c>
      <c r="L184" s="22"/>
      <c r="M184" s="22"/>
      <c r="N184" s="22">
        <v>21</v>
      </c>
      <c r="O184" s="21">
        <f t="shared" si="41"/>
        <v>0</v>
      </c>
      <c r="P184" s="22"/>
      <c r="Q184" s="22"/>
      <c r="R184" s="34" t="s">
        <v>362</v>
      </c>
      <c r="S184" s="34" t="s">
        <v>36</v>
      </c>
      <c r="T184" s="35" t="s">
        <v>37</v>
      </c>
      <c r="U184" s="41"/>
    </row>
    <row r="185" s="1" customFormat="1" ht="28.5" spans="1:21">
      <c r="A185" s="18" t="s">
        <v>363</v>
      </c>
      <c r="B185" s="14">
        <f t="shared" si="37"/>
        <v>32</v>
      </c>
      <c r="C185" s="14">
        <f t="shared" si="38"/>
        <v>0</v>
      </c>
      <c r="D185" s="14">
        <f t="shared" si="39"/>
        <v>32</v>
      </c>
      <c r="E185" s="21">
        <f t="shared" si="40"/>
        <v>32</v>
      </c>
      <c r="F185" s="22"/>
      <c r="G185" s="22"/>
      <c r="H185" s="22"/>
      <c r="I185" s="22">
        <f t="shared" si="53"/>
        <v>0</v>
      </c>
      <c r="J185" s="22">
        <v>0</v>
      </c>
      <c r="K185" s="22">
        <v>6</v>
      </c>
      <c r="L185" s="22"/>
      <c r="M185" s="22"/>
      <c r="N185" s="22">
        <v>26</v>
      </c>
      <c r="O185" s="21">
        <f t="shared" si="41"/>
        <v>0</v>
      </c>
      <c r="P185" s="22"/>
      <c r="Q185" s="22"/>
      <c r="R185" s="34" t="s">
        <v>364</v>
      </c>
      <c r="S185" s="34" t="s">
        <v>36</v>
      </c>
      <c r="T185" s="35" t="s">
        <v>37</v>
      </c>
      <c r="U185" s="41"/>
    </row>
    <row r="186" s="1" customFormat="1" ht="28.5" spans="1:21">
      <c r="A186" s="18" t="s">
        <v>365</v>
      </c>
      <c r="B186" s="14">
        <f t="shared" si="37"/>
        <v>30</v>
      </c>
      <c r="C186" s="14">
        <f t="shared" si="38"/>
        <v>0</v>
      </c>
      <c r="D186" s="14">
        <f t="shared" si="39"/>
        <v>30</v>
      </c>
      <c r="E186" s="21">
        <f t="shared" si="40"/>
        <v>30</v>
      </c>
      <c r="F186" s="22"/>
      <c r="G186" s="22"/>
      <c r="H186" s="22"/>
      <c r="I186" s="22">
        <f t="shared" si="53"/>
        <v>0</v>
      </c>
      <c r="J186" s="22">
        <v>0</v>
      </c>
      <c r="K186" s="22">
        <v>6</v>
      </c>
      <c r="L186" s="22"/>
      <c r="M186" s="22"/>
      <c r="N186" s="22">
        <v>24</v>
      </c>
      <c r="O186" s="21">
        <f t="shared" si="41"/>
        <v>0</v>
      </c>
      <c r="P186" s="22"/>
      <c r="Q186" s="22"/>
      <c r="R186" s="34" t="s">
        <v>366</v>
      </c>
      <c r="S186" s="34" t="s">
        <v>36</v>
      </c>
      <c r="T186" s="35" t="s">
        <v>37</v>
      </c>
      <c r="U186" s="41"/>
    </row>
    <row r="187" s="1" customFormat="1" ht="28.5" spans="1:21">
      <c r="A187" s="18" t="s">
        <v>367</v>
      </c>
      <c r="B187" s="14">
        <f t="shared" si="37"/>
        <v>31</v>
      </c>
      <c r="C187" s="14">
        <f t="shared" si="38"/>
        <v>0</v>
      </c>
      <c r="D187" s="14">
        <f t="shared" si="39"/>
        <v>31</v>
      </c>
      <c r="E187" s="21">
        <f t="shared" si="40"/>
        <v>31</v>
      </c>
      <c r="F187" s="22"/>
      <c r="G187" s="22"/>
      <c r="H187" s="22"/>
      <c r="I187" s="22">
        <f t="shared" si="53"/>
        <v>0</v>
      </c>
      <c r="J187" s="22">
        <v>0</v>
      </c>
      <c r="K187" s="22">
        <v>6</v>
      </c>
      <c r="L187" s="22"/>
      <c r="M187" s="22"/>
      <c r="N187" s="22">
        <v>25</v>
      </c>
      <c r="O187" s="21">
        <f t="shared" si="41"/>
        <v>0</v>
      </c>
      <c r="P187" s="22"/>
      <c r="Q187" s="22"/>
      <c r="R187" s="34" t="s">
        <v>368</v>
      </c>
      <c r="S187" s="34" t="s">
        <v>36</v>
      </c>
      <c r="T187" s="35" t="s">
        <v>37</v>
      </c>
      <c r="U187" s="41"/>
    </row>
    <row r="188" s="1" customFormat="1" ht="57" spans="1:21">
      <c r="A188" s="18" t="s">
        <v>369</v>
      </c>
      <c r="B188" s="14">
        <f t="shared" si="37"/>
        <v>1199</v>
      </c>
      <c r="C188" s="14">
        <f t="shared" si="38"/>
        <v>696</v>
      </c>
      <c r="D188" s="14">
        <f t="shared" si="39"/>
        <v>503</v>
      </c>
      <c r="E188" s="21">
        <f t="shared" si="40"/>
        <v>1199</v>
      </c>
      <c r="F188" s="22">
        <v>0</v>
      </c>
      <c r="G188" s="22">
        <v>1162</v>
      </c>
      <c r="H188" s="22">
        <v>696</v>
      </c>
      <c r="I188" s="22">
        <f t="shared" si="53"/>
        <v>466</v>
      </c>
      <c r="J188" s="22">
        <v>0</v>
      </c>
      <c r="K188" s="22">
        <v>7</v>
      </c>
      <c r="L188" s="22"/>
      <c r="M188" s="22"/>
      <c r="N188" s="22">
        <v>30</v>
      </c>
      <c r="O188" s="21">
        <f t="shared" si="41"/>
        <v>0</v>
      </c>
      <c r="P188" s="22"/>
      <c r="Q188" s="22"/>
      <c r="R188" s="34" t="s">
        <v>370</v>
      </c>
      <c r="S188" s="34" t="s">
        <v>31</v>
      </c>
      <c r="T188" s="35" t="s">
        <v>32</v>
      </c>
      <c r="U188" s="41"/>
    </row>
    <row r="189" s="1" customFormat="1" ht="28.5" spans="1:21">
      <c r="A189" s="18" t="s">
        <v>371</v>
      </c>
      <c r="B189" s="14">
        <f t="shared" si="37"/>
        <v>29</v>
      </c>
      <c r="C189" s="14">
        <f t="shared" si="38"/>
        <v>0</v>
      </c>
      <c r="D189" s="14">
        <f t="shared" si="39"/>
        <v>29</v>
      </c>
      <c r="E189" s="21">
        <f t="shared" si="40"/>
        <v>29</v>
      </c>
      <c r="F189" s="22"/>
      <c r="G189" s="22"/>
      <c r="H189" s="22"/>
      <c r="I189" s="22">
        <f t="shared" si="53"/>
        <v>0</v>
      </c>
      <c r="J189" s="22">
        <v>0</v>
      </c>
      <c r="K189" s="22">
        <v>6</v>
      </c>
      <c r="L189" s="22"/>
      <c r="M189" s="22"/>
      <c r="N189" s="22">
        <v>23</v>
      </c>
      <c r="O189" s="21">
        <f t="shared" si="41"/>
        <v>0</v>
      </c>
      <c r="P189" s="22"/>
      <c r="Q189" s="22"/>
      <c r="R189" s="34" t="s">
        <v>372</v>
      </c>
      <c r="S189" s="34" t="s">
        <v>36</v>
      </c>
      <c r="T189" s="35" t="s">
        <v>37</v>
      </c>
      <c r="U189" s="41"/>
    </row>
    <row r="190" s="1" customFormat="1" ht="57" spans="1:21">
      <c r="A190" s="18" t="s">
        <v>373</v>
      </c>
      <c r="B190" s="14">
        <f t="shared" si="37"/>
        <v>1186</v>
      </c>
      <c r="C190" s="14">
        <f t="shared" si="38"/>
        <v>0</v>
      </c>
      <c r="D190" s="14">
        <f t="shared" si="39"/>
        <v>1186</v>
      </c>
      <c r="E190" s="21">
        <f t="shared" si="40"/>
        <v>1186</v>
      </c>
      <c r="F190" s="22"/>
      <c r="G190" s="22">
        <v>1162</v>
      </c>
      <c r="H190" s="22"/>
      <c r="I190" s="22">
        <f t="shared" si="53"/>
        <v>1162</v>
      </c>
      <c r="J190" s="22">
        <v>0</v>
      </c>
      <c r="K190" s="22">
        <v>5</v>
      </c>
      <c r="L190" s="22"/>
      <c r="M190" s="22"/>
      <c r="N190" s="22">
        <v>19</v>
      </c>
      <c r="O190" s="21">
        <f t="shared" si="41"/>
        <v>0</v>
      </c>
      <c r="P190" s="22"/>
      <c r="Q190" s="22"/>
      <c r="R190" s="34" t="s">
        <v>374</v>
      </c>
      <c r="S190" s="34" t="s">
        <v>31</v>
      </c>
      <c r="T190" s="35" t="s">
        <v>32</v>
      </c>
      <c r="U190" s="41"/>
    </row>
    <row r="191" s="1" customFormat="1" ht="57" spans="1:21">
      <c r="A191" s="18" t="s">
        <v>375</v>
      </c>
      <c r="B191" s="14">
        <f t="shared" si="37"/>
        <v>488.8</v>
      </c>
      <c r="C191" s="14">
        <f t="shared" si="38"/>
        <v>174</v>
      </c>
      <c r="D191" s="14">
        <f t="shared" si="39"/>
        <v>314.8</v>
      </c>
      <c r="E191" s="21">
        <f t="shared" si="40"/>
        <v>488.8</v>
      </c>
      <c r="F191" s="22">
        <v>0</v>
      </c>
      <c r="G191" s="22">
        <v>464.8</v>
      </c>
      <c r="H191" s="22">
        <v>174</v>
      </c>
      <c r="I191" s="22">
        <f t="shared" si="53"/>
        <v>290.8</v>
      </c>
      <c r="J191" s="22">
        <v>0</v>
      </c>
      <c r="K191" s="22">
        <v>6</v>
      </c>
      <c r="L191" s="22"/>
      <c r="M191" s="22"/>
      <c r="N191" s="22">
        <v>18</v>
      </c>
      <c r="O191" s="21">
        <f t="shared" si="41"/>
        <v>0</v>
      </c>
      <c r="P191" s="22"/>
      <c r="Q191" s="22"/>
      <c r="R191" s="34" t="s">
        <v>376</v>
      </c>
      <c r="S191" s="34" t="s">
        <v>31</v>
      </c>
      <c r="T191" s="35" t="s">
        <v>32</v>
      </c>
      <c r="U191" s="41"/>
    </row>
    <row r="192" s="1" customFormat="1" ht="65" customHeight="1" spans="1:21">
      <c r="A192" s="18" t="s">
        <v>377</v>
      </c>
      <c r="B192" s="14">
        <f t="shared" si="37"/>
        <v>2444</v>
      </c>
      <c r="C192" s="14">
        <f t="shared" si="38"/>
        <v>0</v>
      </c>
      <c r="D192" s="14">
        <f t="shared" si="39"/>
        <v>2444</v>
      </c>
      <c r="E192" s="21">
        <f t="shared" si="40"/>
        <v>2444</v>
      </c>
      <c r="F192" s="22"/>
      <c r="G192" s="22">
        <v>2324</v>
      </c>
      <c r="H192" s="22"/>
      <c r="I192" s="22">
        <f t="shared" si="53"/>
        <v>2324</v>
      </c>
      <c r="J192" s="22">
        <v>0</v>
      </c>
      <c r="K192" s="22">
        <v>79</v>
      </c>
      <c r="L192" s="22"/>
      <c r="M192" s="22"/>
      <c r="N192" s="22">
        <v>41</v>
      </c>
      <c r="O192" s="21">
        <f t="shared" si="41"/>
        <v>0</v>
      </c>
      <c r="P192" s="22"/>
      <c r="Q192" s="22"/>
      <c r="R192" s="34" t="s">
        <v>378</v>
      </c>
      <c r="S192" s="34" t="s">
        <v>31</v>
      </c>
      <c r="T192" s="35" t="s">
        <v>32</v>
      </c>
      <c r="U192" s="41"/>
    </row>
    <row r="193" s="1" customFormat="1" ht="37" customHeight="1" spans="1:21">
      <c r="A193" s="18" t="s">
        <v>379</v>
      </c>
      <c r="B193" s="14">
        <f t="shared" si="37"/>
        <v>34</v>
      </c>
      <c r="C193" s="14">
        <f t="shared" si="38"/>
        <v>0</v>
      </c>
      <c r="D193" s="14">
        <f t="shared" si="39"/>
        <v>34</v>
      </c>
      <c r="E193" s="21">
        <f t="shared" si="40"/>
        <v>34</v>
      </c>
      <c r="F193" s="22"/>
      <c r="G193" s="22"/>
      <c r="H193" s="22"/>
      <c r="I193" s="22">
        <f t="shared" si="53"/>
        <v>0</v>
      </c>
      <c r="J193" s="22">
        <v>0</v>
      </c>
      <c r="K193" s="22">
        <v>5</v>
      </c>
      <c r="L193" s="22"/>
      <c r="M193" s="22"/>
      <c r="N193" s="22">
        <v>29</v>
      </c>
      <c r="O193" s="21">
        <f t="shared" si="41"/>
        <v>0</v>
      </c>
      <c r="P193" s="22"/>
      <c r="Q193" s="22"/>
      <c r="R193" s="34" t="s">
        <v>380</v>
      </c>
      <c r="S193" s="34" t="s">
        <v>36</v>
      </c>
      <c r="T193" s="35" t="s">
        <v>37</v>
      </c>
      <c r="U193" s="41"/>
    </row>
    <row r="194" s="1" customFormat="1" ht="36" customHeight="1" spans="1:21">
      <c r="A194" s="18" t="s">
        <v>381</v>
      </c>
      <c r="B194" s="14">
        <f t="shared" si="37"/>
        <v>28</v>
      </c>
      <c r="C194" s="14">
        <f t="shared" si="38"/>
        <v>0</v>
      </c>
      <c r="D194" s="14">
        <f t="shared" si="39"/>
        <v>28</v>
      </c>
      <c r="E194" s="21">
        <f t="shared" si="40"/>
        <v>28</v>
      </c>
      <c r="F194" s="22"/>
      <c r="G194" s="22"/>
      <c r="H194" s="22"/>
      <c r="I194" s="22">
        <f t="shared" si="53"/>
        <v>0</v>
      </c>
      <c r="J194" s="22">
        <v>0</v>
      </c>
      <c r="K194" s="22">
        <v>5</v>
      </c>
      <c r="L194" s="22"/>
      <c r="M194" s="22"/>
      <c r="N194" s="22">
        <v>23</v>
      </c>
      <c r="O194" s="21">
        <f t="shared" si="41"/>
        <v>0</v>
      </c>
      <c r="P194" s="22"/>
      <c r="Q194" s="22"/>
      <c r="R194" s="34" t="s">
        <v>382</v>
      </c>
      <c r="S194" s="34" t="s">
        <v>36</v>
      </c>
      <c r="T194" s="35" t="s">
        <v>37</v>
      </c>
      <c r="U194" s="44"/>
    </row>
    <row r="195" s="1" customFormat="1" ht="26" customHeight="1" spans="1:21">
      <c r="A195" s="15" t="s">
        <v>383</v>
      </c>
      <c r="B195" s="14">
        <f t="shared" si="37"/>
        <v>8839.1</v>
      </c>
      <c r="C195" s="14">
        <f t="shared" si="38"/>
        <v>7643.7</v>
      </c>
      <c r="D195" s="14">
        <f t="shared" si="39"/>
        <v>1195.4</v>
      </c>
      <c r="E195" s="21">
        <f t="shared" si="40"/>
        <v>8839.1</v>
      </c>
      <c r="F195" s="22">
        <f t="shared" ref="F195:N195" si="54">SUM(F196:F214)</f>
        <v>6773.7</v>
      </c>
      <c r="G195" s="22">
        <f t="shared" si="54"/>
        <v>1394.4</v>
      </c>
      <c r="H195" s="22">
        <f t="shared" si="54"/>
        <v>870</v>
      </c>
      <c r="I195" s="22">
        <f t="shared" si="54"/>
        <v>524.4</v>
      </c>
      <c r="J195" s="22">
        <f t="shared" si="54"/>
        <v>0</v>
      </c>
      <c r="K195" s="22">
        <f t="shared" si="54"/>
        <v>186</v>
      </c>
      <c r="L195" s="22">
        <f t="shared" si="54"/>
        <v>0</v>
      </c>
      <c r="M195" s="22">
        <f t="shared" si="54"/>
        <v>0</v>
      </c>
      <c r="N195" s="22">
        <f t="shared" si="54"/>
        <v>485</v>
      </c>
      <c r="O195" s="21">
        <f t="shared" si="41"/>
        <v>0</v>
      </c>
      <c r="P195" s="22">
        <f>SUM(P196:P214)</f>
        <v>0</v>
      </c>
      <c r="Q195" s="22">
        <f>SUM(Q196:Q214)</f>
        <v>0</v>
      </c>
      <c r="R195" s="34" t="s">
        <v>37</v>
      </c>
      <c r="S195" s="34" t="s">
        <v>37</v>
      </c>
      <c r="T195" s="35" t="s">
        <v>37</v>
      </c>
      <c r="U195" s="41"/>
    </row>
    <row r="196" s="1" customFormat="1" ht="26" customHeight="1" spans="1:21">
      <c r="A196" s="18" t="s">
        <v>384</v>
      </c>
      <c r="B196" s="14">
        <f t="shared" si="37"/>
        <v>6773.7</v>
      </c>
      <c r="C196" s="14">
        <f t="shared" si="38"/>
        <v>6773.7</v>
      </c>
      <c r="D196" s="14">
        <f t="shared" si="39"/>
        <v>0</v>
      </c>
      <c r="E196" s="21">
        <f t="shared" si="40"/>
        <v>6773.7</v>
      </c>
      <c r="F196" s="22">
        <v>6773.7</v>
      </c>
      <c r="G196" s="22"/>
      <c r="H196" s="22">
        <v>0</v>
      </c>
      <c r="I196" s="22">
        <f t="shared" ref="I196:I214" si="55">G196-H196</f>
        <v>0</v>
      </c>
      <c r="J196" s="22">
        <v>0</v>
      </c>
      <c r="K196" s="22">
        <v>0</v>
      </c>
      <c r="L196" s="22"/>
      <c r="M196" s="22"/>
      <c r="N196" s="22"/>
      <c r="O196" s="21">
        <f t="shared" si="41"/>
        <v>0</v>
      </c>
      <c r="P196" s="22"/>
      <c r="Q196" s="22"/>
      <c r="R196" s="34" t="s">
        <v>86</v>
      </c>
      <c r="S196" s="34" t="s">
        <v>36</v>
      </c>
      <c r="T196" s="35"/>
      <c r="U196" s="41"/>
    </row>
    <row r="197" s="1" customFormat="1" ht="28" customHeight="1" spans="1:21">
      <c r="A197" s="18" t="s">
        <v>385</v>
      </c>
      <c r="B197" s="14">
        <f t="shared" ref="B197:B233" si="56">C197+D197</f>
        <v>7</v>
      </c>
      <c r="C197" s="14">
        <f t="shared" ref="C197:C233" si="57">F197+H197</f>
        <v>0</v>
      </c>
      <c r="D197" s="14">
        <f t="shared" ref="D197:D233" si="58">I197+J197+K197+L197+M197+N197+P197+Q197</f>
        <v>7</v>
      </c>
      <c r="E197" s="21">
        <f t="shared" ref="E197:E233" si="59">F197+G197+J197+K197+L197+M197+N197</f>
        <v>7</v>
      </c>
      <c r="F197" s="22"/>
      <c r="G197" s="22"/>
      <c r="H197" s="22"/>
      <c r="I197" s="22">
        <f t="shared" si="55"/>
        <v>0</v>
      </c>
      <c r="J197" s="22">
        <v>0</v>
      </c>
      <c r="K197" s="22">
        <v>7</v>
      </c>
      <c r="L197" s="22"/>
      <c r="M197" s="22"/>
      <c r="N197" s="22"/>
      <c r="O197" s="21">
        <f t="shared" si="41"/>
        <v>0</v>
      </c>
      <c r="P197" s="22"/>
      <c r="Q197" s="22"/>
      <c r="R197" s="34" t="s">
        <v>386</v>
      </c>
      <c r="S197" s="34" t="s">
        <v>36</v>
      </c>
      <c r="T197" s="35" t="s">
        <v>37</v>
      </c>
      <c r="U197" s="41"/>
    </row>
    <row r="198" s="1" customFormat="1" ht="28.5" spans="1:21">
      <c r="A198" s="18" t="s">
        <v>387</v>
      </c>
      <c r="B198" s="14">
        <f t="shared" si="56"/>
        <v>25</v>
      </c>
      <c r="C198" s="14">
        <f t="shared" si="57"/>
        <v>0</v>
      </c>
      <c r="D198" s="14">
        <f t="shared" si="58"/>
        <v>25</v>
      </c>
      <c r="E198" s="21">
        <f t="shared" si="59"/>
        <v>25</v>
      </c>
      <c r="F198" s="22"/>
      <c r="G198" s="22"/>
      <c r="H198" s="22"/>
      <c r="I198" s="22">
        <f t="shared" si="55"/>
        <v>0</v>
      </c>
      <c r="J198" s="22">
        <v>0</v>
      </c>
      <c r="K198" s="22">
        <v>6</v>
      </c>
      <c r="L198" s="22"/>
      <c r="M198" s="22"/>
      <c r="N198" s="22">
        <v>19</v>
      </c>
      <c r="O198" s="21">
        <f t="shared" ref="O198:O233" si="60">P198+Q198</f>
        <v>0</v>
      </c>
      <c r="P198" s="22"/>
      <c r="Q198" s="22"/>
      <c r="R198" s="34" t="s">
        <v>388</v>
      </c>
      <c r="S198" s="34" t="s">
        <v>36</v>
      </c>
      <c r="T198" s="35" t="s">
        <v>37</v>
      </c>
      <c r="U198" s="41"/>
    </row>
    <row r="199" s="1" customFormat="1" ht="28.5" spans="1:21">
      <c r="A199" s="18" t="s">
        <v>389</v>
      </c>
      <c r="B199" s="14">
        <f t="shared" si="56"/>
        <v>27</v>
      </c>
      <c r="C199" s="14">
        <f t="shared" si="57"/>
        <v>0</v>
      </c>
      <c r="D199" s="14">
        <f t="shared" si="58"/>
        <v>27</v>
      </c>
      <c r="E199" s="21">
        <f t="shared" si="59"/>
        <v>27</v>
      </c>
      <c r="F199" s="22"/>
      <c r="G199" s="22"/>
      <c r="H199" s="22"/>
      <c r="I199" s="22">
        <f t="shared" si="55"/>
        <v>0</v>
      </c>
      <c r="J199" s="22">
        <v>0</v>
      </c>
      <c r="K199" s="22">
        <v>6</v>
      </c>
      <c r="L199" s="22"/>
      <c r="M199" s="22"/>
      <c r="N199" s="22">
        <v>21</v>
      </c>
      <c r="O199" s="21">
        <f t="shared" si="60"/>
        <v>0</v>
      </c>
      <c r="P199" s="22"/>
      <c r="Q199" s="22"/>
      <c r="R199" s="34" t="s">
        <v>390</v>
      </c>
      <c r="S199" s="34" t="s">
        <v>36</v>
      </c>
      <c r="T199" s="35" t="s">
        <v>37</v>
      </c>
      <c r="U199" s="41"/>
    </row>
    <row r="200" s="1" customFormat="1" ht="28.5" spans="1:21">
      <c r="A200" s="18" t="s">
        <v>391</v>
      </c>
      <c r="B200" s="14">
        <f t="shared" si="56"/>
        <v>31</v>
      </c>
      <c r="C200" s="14">
        <f t="shared" si="57"/>
        <v>0</v>
      </c>
      <c r="D200" s="14">
        <f t="shared" si="58"/>
        <v>31</v>
      </c>
      <c r="E200" s="21">
        <f t="shared" si="59"/>
        <v>31</v>
      </c>
      <c r="F200" s="22"/>
      <c r="G200" s="22"/>
      <c r="H200" s="22"/>
      <c r="I200" s="22">
        <f t="shared" si="55"/>
        <v>0</v>
      </c>
      <c r="J200" s="22">
        <v>0</v>
      </c>
      <c r="K200" s="22">
        <v>6</v>
      </c>
      <c r="L200" s="22"/>
      <c r="M200" s="22"/>
      <c r="N200" s="22">
        <v>25</v>
      </c>
      <c r="O200" s="21">
        <f t="shared" si="60"/>
        <v>0</v>
      </c>
      <c r="P200" s="22"/>
      <c r="Q200" s="22"/>
      <c r="R200" s="34" t="s">
        <v>392</v>
      </c>
      <c r="S200" s="34" t="s">
        <v>36</v>
      </c>
      <c r="T200" s="35" t="s">
        <v>37</v>
      </c>
      <c r="U200" s="41"/>
    </row>
    <row r="201" s="1" customFormat="1" ht="28.5" spans="1:21">
      <c r="A201" s="18" t="s">
        <v>393</v>
      </c>
      <c r="B201" s="14">
        <f t="shared" si="56"/>
        <v>25</v>
      </c>
      <c r="C201" s="14">
        <f t="shared" si="57"/>
        <v>0</v>
      </c>
      <c r="D201" s="14">
        <f t="shared" si="58"/>
        <v>25</v>
      </c>
      <c r="E201" s="21">
        <f t="shared" si="59"/>
        <v>25</v>
      </c>
      <c r="F201" s="22"/>
      <c r="G201" s="22"/>
      <c r="H201" s="22"/>
      <c r="I201" s="22">
        <f t="shared" si="55"/>
        <v>0</v>
      </c>
      <c r="J201" s="22">
        <v>0</v>
      </c>
      <c r="K201" s="22">
        <v>6</v>
      </c>
      <c r="L201" s="22"/>
      <c r="M201" s="22"/>
      <c r="N201" s="22">
        <v>19</v>
      </c>
      <c r="O201" s="21">
        <f t="shared" si="60"/>
        <v>0</v>
      </c>
      <c r="P201" s="22"/>
      <c r="Q201" s="22"/>
      <c r="R201" s="34" t="s">
        <v>394</v>
      </c>
      <c r="S201" s="34" t="s">
        <v>36</v>
      </c>
      <c r="T201" s="35" t="s">
        <v>37</v>
      </c>
      <c r="U201" s="41"/>
    </row>
    <row r="202" s="1" customFormat="1" ht="28.5" spans="1:21">
      <c r="A202" s="18" t="s">
        <v>395</v>
      </c>
      <c r="B202" s="14">
        <f t="shared" si="56"/>
        <v>37</v>
      </c>
      <c r="C202" s="14">
        <f t="shared" si="57"/>
        <v>0</v>
      </c>
      <c r="D202" s="14">
        <f t="shared" si="58"/>
        <v>37</v>
      </c>
      <c r="E202" s="21">
        <f t="shared" si="59"/>
        <v>37</v>
      </c>
      <c r="F202" s="22"/>
      <c r="G202" s="22"/>
      <c r="H202" s="22"/>
      <c r="I202" s="22">
        <f t="shared" si="55"/>
        <v>0</v>
      </c>
      <c r="J202" s="22">
        <v>0</v>
      </c>
      <c r="K202" s="22">
        <v>7</v>
      </c>
      <c r="L202" s="22"/>
      <c r="M202" s="22"/>
      <c r="N202" s="22">
        <v>30</v>
      </c>
      <c r="O202" s="21">
        <f t="shared" si="60"/>
        <v>0</v>
      </c>
      <c r="P202" s="22"/>
      <c r="Q202" s="22"/>
      <c r="R202" s="34" t="s">
        <v>396</v>
      </c>
      <c r="S202" s="34" t="s">
        <v>36</v>
      </c>
      <c r="T202" s="35" t="s">
        <v>37</v>
      </c>
      <c r="U202" s="41"/>
    </row>
    <row r="203" s="1" customFormat="1" ht="28.5" spans="1:21">
      <c r="A203" s="18" t="s">
        <v>397</v>
      </c>
      <c r="B203" s="14">
        <f t="shared" si="56"/>
        <v>30</v>
      </c>
      <c r="C203" s="14">
        <f t="shared" si="57"/>
        <v>0</v>
      </c>
      <c r="D203" s="14">
        <f t="shared" si="58"/>
        <v>30</v>
      </c>
      <c r="E203" s="21">
        <f t="shared" si="59"/>
        <v>30</v>
      </c>
      <c r="F203" s="22"/>
      <c r="G203" s="22"/>
      <c r="H203" s="22"/>
      <c r="I203" s="22">
        <f t="shared" si="55"/>
        <v>0</v>
      </c>
      <c r="J203" s="22">
        <v>0</v>
      </c>
      <c r="K203" s="22">
        <v>6</v>
      </c>
      <c r="L203" s="22"/>
      <c r="M203" s="22"/>
      <c r="N203" s="22">
        <v>24</v>
      </c>
      <c r="O203" s="21">
        <f t="shared" si="60"/>
        <v>0</v>
      </c>
      <c r="P203" s="22"/>
      <c r="Q203" s="22"/>
      <c r="R203" s="34" t="s">
        <v>398</v>
      </c>
      <c r="S203" s="34" t="s">
        <v>36</v>
      </c>
      <c r="T203" s="35" t="s">
        <v>37</v>
      </c>
      <c r="U203" s="41"/>
    </row>
    <row r="204" s="1" customFormat="1" ht="28.5" spans="1:21">
      <c r="A204" s="18" t="s">
        <v>399</v>
      </c>
      <c r="B204" s="14">
        <f t="shared" si="56"/>
        <v>42</v>
      </c>
      <c r="C204" s="14">
        <f t="shared" si="57"/>
        <v>0</v>
      </c>
      <c r="D204" s="14">
        <f t="shared" si="58"/>
        <v>42</v>
      </c>
      <c r="E204" s="21">
        <f t="shared" si="59"/>
        <v>42</v>
      </c>
      <c r="F204" s="22"/>
      <c r="G204" s="22"/>
      <c r="H204" s="22"/>
      <c r="I204" s="22">
        <f t="shared" si="55"/>
        <v>0</v>
      </c>
      <c r="J204" s="22">
        <v>0</v>
      </c>
      <c r="K204" s="22">
        <v>7</v>
      </c>
      <c r="L204" s="22"/>
      <c r="M204" s="22"/>
      <c r="N204" s="22">
        <v>35</v>
      </c>
      <c r="O204" s="21">
        <f t="shared" si="60"/>
        <v>0</v>
      </c>
      <c r="P204" s="22"/>
      <c r="Q204" s="22"/>
      <c r="R204" s="34" t="s">
        <v>400</v>
      </c>
      <c r="S204" s="34" t="s">
        <v>36</v>
      </c>
      <c r="T204" s="35" t="s">
        <v>37</v>
      </c>
      <c r="U204" s="41"/>
    </row>
    <row r="205" s="1" customFormat="1" ht="57" spans="1:21">
      <c r="A205" s="18" t="s">
        <v>401</v>
      </c>
      <c r="B205" s="14">
        <f t="shared" si="56"/>
        <v>499.8</v>
      </c>
      <c r="C205" s="14">
        <f t="shared" si="57"/>
        <v>348</v>
      </c>
      <c r="D205" s="14">
        <f t="shared" si="58"/>
        <v>151.8</v>
      </c>
      <c r="E205" s="21">
        <f t="shared" si="59"/>
        <v>499.8</v>
      </c>
      <c r="F205" s="22">
        <v>0</v>
      </c>
      <c r="G205" s="22">
        <v>464.8</v>
      </c>
      <c r="H205" s="22">
        <v>348</v>
      </c>
      <c r="I205" s="22">
        <f t="shared" si="55"/>
        <v>116.8</v>
      </c>
      <c r="J205" s="22">
        <v>0</v>
      </c>
      <c r="K205" s="22">
        <v>6</v>
      </c>
      <c r="L205" s="22"/>
      <c r="M205" s="22"/>
      <c r="N205" s="22">
        <v>29</v>
      </c>
      <c r="O205" s="21">
        <f t="shared" si="60"/>
        <v>0</v>
      </c>
      <c r="P205" s="22"/>
      <c r="Q205" s="22"/>
      <c r="R205" s="34" t="s">
        <v>402</v>
      </c>
      <c r="S205" s="34" t="s">
        <v>31</v>
      </c>
      <c r="T205" s="35" t="s">
        <v>32</v>
      </c>
      <c r="U205" s="41"/>
    </row>
    <row r="206" s="1" customFormat="1" ht="57" spans="1:21">
      <c r="A206" s="18" t="s">
        <v>403</v>
      </c>
      <c r="B206" s="14">
        <f t="shared" si="56"/>
        <v>741.2</v>
      </c>
      <c r="C206" s="14">
        <f t="shared" si="57"/>
        <v>348</v>
      </c>
      <c r="D206" s="14">
        <f t="shared" si="58"/>
        <v>393.2</v>
      </c>
      <c r="E206" s="21">
        <f t="shared" si="59"/>
        <v>741.2</v>
      </c>
      <c r="F206" s="22">
        <v>0</v>
      </c>
      <c r="G206" s="22">
        <v>697.2</v>
      </c>
      <c r="H206" s="22">
        <v>348</v>
      </c>
      <c r="I206" s="22">
        <f t="shared" si="55"/>
        <v>349.2</v>
      </c>
      <c r="J206" s="22">
        <v>0</v>
      </c>
      <c r="K206" s="22">
        <v>7</v>
      </c>
      <c r="L206" s="22"/>
      <c r="M206" s="22"/>
      <c r="N206" s="22">
        <v>37</v>
      </c>
      <c r="O206" s="21">
        <f t="shared" si="60"/>
        <v>0</v>
      </c>
      <c r="P206" s="22"/>
      <c r="Q206" s="22"/>
      <c r="R206" s="34" t="s">
        <v>404</v>
      </c>
      <c r="S206" s="34" t="s">
        <v>31</v>
      </c>
      <c r="T206" s="35" t="s">
        <v>32</v>
      </c>
      <c r="U206" s="41"/>
    </row>
    <row r="207" s="1" customFormat="1" ht="31" customHeight="1" spans="1:21">
      <c r="A207" s="18" t="s">
        <v>405</v>
      </c>
      <c r="B207" s="14">
        <f t="shared" si="56"/>
        <v>40</v>
      </c>
      <c r="C207" s="14">
        <f t="shared" si="57"/>
        <v>0</v>
      </c>
      <c r="D207" s="14">
        <f t="shared" si="58"/>
        <v>40</v>
      </c>
      <c r="E207" s="21">
        <f t="shared" si="59"/>
        <v>40</v>
      </c>
      <c r="F207" s="22"/>
      <c r="G207" s="22"/>
      <c r="H207" s="22"/>
      <c r="I207" s="22">
        <f t="shared" si="55"/>
        <v>0</v>
      </c>
      <c r="J207" s="22">
        <v>0</v>
      </c>
      <c r="K207" s="22">
        <v>6</v>
      </c>
      <c r="L207" s="22"/>
      <c r="M207" s="22"/>
      <c r="N207" s="22">
        <v>34</v>
      </c>
      <c r="O207" s="21">
        <f t="shared" si="60"/>
        <v>0</v>
      </c>
      <c r="P207" s="22"/>
      <c r="Q207" s="22"/>
      <c r="R207" s="34" t="s">
        <v>406</v>
      </c>
      <c r="S207" s="34" t="s">
        <v>36</v>
      </c>
      <c r="T207" s="35" t="s">
        <v>37</v>
      </c>
      <c r="U207" s="41"/>
    </row>
    <row r="208" s="1" customFormat="1" ht="38" customHeight="1" spans="1:21">
      <c r="A208" s="18" t="s">
        <v>407</v>
      </c>
      <c r="B208" s="14">
        <f t="shared" si="56"/>
        <v>60</v>
      </c>
      <c r="C208" s="14">
        <f t="shared" si="57"/>
        <v>0</v>
      </c>
      <c r="D208" s="14">
        <f t="shared" si="58"/>
        <v>60</v>
      </c>
      <c r="E208" s="21">
        <f t="shared" si="59"/>
        <v>60</v>
      </c>
      <c r="F208" s="22"/>
      <c r="G208" s="22"/>
      <c r="H208" s="22"/>
      <c r="I208" s="22">
        <f t="shared" si="55"/>
        <v>0</v>
      </c>
      <c r="J208" s="22">
        <v>0</v>
      </c>
      <c r="K208" s="22">
        <v>7</v>
      </c>
      <c r="L208" s="22"/>
      <c r="M208" s="22"/>
      <c r="N208" s="22">
        <v>53</v>
      </c>
      <c r="O208" s="21">
        <f t="shared" si="60"/>
        <v>0</v>
      </c>
      <c r="P208" s="22"/>
      <c r="Q208" s="22"/>
      <c r="R208" s="34" t="s">
        <v>408</v>
      </c>
      <c r="S208" s="34" t="s">
        <v>36</v>
      </c>
      <c r="T208" s="35" t="s">
        <v>37</v>
      </c>
      <c r="U208" s="41"/>
    </row>
    <row r="209" s="1" customFormat="1" ht="31" customHeight="1" spans="1:21">
      <c r="A209" s="18" t="s">
        <v>409</v>
      </c>
      <c r="B209" s="14">
        <f t="shared" si="56"/>
        <v>35</v>
      </c>
      <c r="C209" s="14">
        <f t="shared" si="57"/>
        <v>0</v>
      </c>
      <c r="D209" s="14">
        <f t="shared" si="58"/>
        <v>35</v>
      </c>
      <c r="E209" s="21">
        <f t="shared" si="59"/>
        <v>35</v>
      </c>
      <c r="F209" s="22"/>
      <c r="G209" s="22"/>
      <c r="H209" s="22"/>
      <c r="I209" s="22">
        <f t="shared" si="55"/>
        <v>0</v>
      </c>
      <c r="J209" s="22">
        <v>0</v>
      </c>
      <c r="K209" s="22">
        <v>6</v>
      </c>
      <c r="L209" s="22"/>
      <c r="M209" s="22"/>
      <c r="N209" s="22">
        <v>29</v>
      </c>
      <c r="O209" s="21">
        <f t="shared" si="60"/>
        <v>0</v>
      </c>
      <c r="P209" s="22"/>
      <c r="Q209" s="22"/>
      <c r="R209" s="34" t="s">
        <v>410</v>
      </c>
      <c r="S209" s="34" t="s">
        <v>36</v>
      </c>
      <c r="T209" s="35" t="s">
        <v>37</v>
      </c>
      <c r="U209" s="41"/>
    </row>
    <row r="210" s="1" customFormat="1" ht="36" customHeight="1" spans="1:21">
      <c r="A210" s="18" t="s">
        <v>411</v>
      </c>
      <c r="B210" s="14">
        <f t="shared" si="56"/>
        <v>47</v>
      </c>
      <c r="C210" s="14">
        <f t="shared" si="57"/>
        <v>0</v>
      </c>
      <c r="D210" s="14">
        <f t="shared" si="58"/>
        <v>47</v>
      </c>
      <c r="E210" s="21">
        <f t="shared" si="59"/>
        <v>47</v>
      </c>
      <c r="F210" s="22"/>
      <c r="G210" s="22"/>
      <c r="H210" s="22"/>
      <c r="I210" s="22">
        <f t="shared" si="55"/>
        <v>0</v>
      </c>
      <c r="J210" s="22">
        <v>0</v>
      </c>
      <c r="K210" s="22">
        <v>8</v>
      </c>
      <c r="L210" s="22"/>
      <c r="M210" s="22"/>
      <c r="N210" s="22">
        <v>39</v>
      </c>
      <c r="O210" s="21">
        <f t="shared" si="60"/>
        <v>0</v>
      </c>
      <c r="P210" s="22"/>
      <c r="Q210" s="22"/>
      <c r="R210" s="34" t="s">
        <v>412</v>
      </c>
      <c r="S210" s="34" t="s">
        <v>36</v>
      </c>
      <c r="T210" s="35" t="s">
        <v>37</v>
      </c>
      <c r="U210" s="41"/>
    </row>
    <row r="211" s="1" customFormat="1" ht="54" customHeight="1" spans="1:21">
      <c r="A211" s="18" t="s">
        <v>413</v>
      </c>
      <c r="B211" s="14">
        <f t="shared" si="56"/>
        <v>110</v>
      </c>
      <c r="C211" s="14">
        <f t="shared" si="57"/>
        <v>0</v>
      </c>
      <c r="D211" s="14">
        <f t="shared" si="58"/>
        <v>110</v>
      </c>
      <c r="E211" s="21">
        <f t="shared" si="59"/>
        <v>110</v>
      </c>
      <c r="F211" s="22"/>
      <c r="G211" s="22"/>
      <c r="H211" s="22"/>
      <c r="I211" s="22">
        <f t="shared" si="55"/>
        <v>0</v>
      </c>
      <c r="J211" s="22">
        <v>0</v>
      </c>
      <c r="K211" s="22">
        <v>78</v>
      </c>
      <c r="L211" s="22"/>
      <c r="M211" s="22"/>
      <c r="N211" s="22">
        <v>32</v>
      </c>
      <c r="O211" s="21">
        <f t="shared" si="60"/>
        <v>0</v>
      </c>
      <c r="P211" s="22"/>
      <c r="Q211" s="22"/>
      <c r="R211" s="34" t="s">
        <v>414</v>
      </c>
      <c r="S211" s="34" t="s">
        <v>36</v>
      </c>
      <c r="T211" s="35" t="s">
        <v>37</v>
      </c>
      <c r="U211" s="41"/>
    </row>
    <row r="212" s="1" customFormat="1" ht="36" customHeight="1" spans="1:21">
      <c r="A212" s="18" t="s">
        <v>415</v>
      </c>
      <c r="B212" s="14">
        <f t="shared" si="56"/>
        <v>25</v>
      </c>
      <c r="C212" s="14">
        <f t="shared" si="57"/>
        <v>0</v>
      </c>
      <c r="D212" s="14">
        <f t="shared" si="58"/>
        <v>25</v>
      </c>
      <c r="E212" s="21">
        <f t="shared" si="59"/>
        <v>25</v>
      </c>
      <c r="F212" s="22"/>
      <c r="G212" s="22"/>
      <c r="H212" s="22"/>
      <c r="I212" s="22">
        <f t="shared" si="55"/>
        <v>0</v>
      </c>
      <c r="J212" s="22">
        <v>0</v>
      </c>
      <c r="K212" s="22">
        <v>6</v>
      </c>
      <c r="L212" s="22"/>
      <c r="M212" s="22"/>
      <c r="N212" s="22">
        <v>19</v>
      </c>
      <c r="O212" s="21">
        <f t="shared" si="60"/>
        <v>0</v>
      </c>
      <c r="P212" s="22"/>
      <c r="Q212" s="22"/>
      <c r="R212" s="34" t="s">
        <v>416</v>
      </c>
      <c r="S212" s="34" t="s">
        <v>36</v>
      </c>
      <c r="T212" s="35" t="s">
        <v>37</v>
      </c>
      <c r="U212" s="41"/>
    </row>
    <row r="213" s="1" customFormat="1" ht="57" spans="1:21">
      <c r="A213" s="18" t="s">
        <v>417</v>
      </c>
      <c r="B213" s="14">
        <f t="shared" si="56"/>
        <v>260.4</v>
      </c>
      <c r="C213" s="14">
        <f t="shared" si="57"/>
        <v>174</v>
      </c>
      <c r="D213" s="14">
        <f t="shared" si="58"/>
        <v>86.4</v>
      </c>
      <c r="E213" s="21">
        <f t="shared" si="59"/>
        <v>260.4</v>
      </c>
      <c r="F213" s="22">
        <v>0</v>
      </c>
      <c r="G213" s="22">
        <v>232.4</v>
      </c>
      <c r="H213" s="22">
        <v>174</v>
      </c>
      <c r="I213" s="22">
        <f t="shared" si="55"/>
        <v>58.4</v>
      </c>
      <c r="J213" s="22">
        <v>0</v>
      </c>
      <c r="K213" s="22">
        <v>5</v>
      </c>
      <c r="L213" s="22"/>
      <c r="M213" s="22"/>
      <c r="N213" s="22">
        <v>23</v>
      </c>
      <c r="O213" s="21">
        <f t="shared" si="60"/>
        <v>0</v>
      </c>
      <c r="P213" s="22"/>
      <c r="Q213" s="22"/>
      <c r="R213" s="34" t="s">
        <v>418</v>
      </c>
      <c r="S213" s="34" t="s">
        <v>31</v>
      </c>
      <c r="T213" s="35" t="s">
        <v>32</v>
      </c>
      <c r="U213" s="41"/>
    </row>
    <row r="214" s="1" customFormat="1" ht="28.5" spans="1:21">
      <c r="A214" s="18" t="s">
        <v>419</v>
      </c>
      <c r="B214" s="14">
        <f t="shared" si="56"/>
        <v>23</v>
      </c>
      <c r="C214" s="14">
        <f t="shared" si="57"/>
        <v>0</v>
      </c>
      <c r="D214" s="14">
        <f t="shared" si="58"/>
        <v>23</v>
      </c>
      <c r="E214" s="21">
        <f t="shared" si="59"/>
        <v>23</v>
      </c>
      <c r="F214" s="22"/>
      <c r="G214" s="22"/>
      <c r="H214" s="22"/>
      <c r="I214" s="22">
        <f t="shared" si="55"/>
        <v>0</v>
      </c>
      <c r="J214" s="22">
        <v>0</v>
      </c>
      <c r="K214" s="22">
        <v>6</v>
      </c>
      <c r="L214" s="22"/>
      <c r="M214" s="22"/>
      <c r="N214" s="22">
        <v>17</v>
      </c>
      <c r="O214" s="21">
        <f t="shared" si="60"/>
        <v>0</v>
      </c>
      <c r="P214" s="22"/>
      <c r="Q214" s="22"/>
      <c r="R214" s="34" t="s">
        <v>420</v>
      </c>
      <c r="S214" s="34" t="s">
        <v>36</v>
      </c>
      <c r="T214" s="35" t="s">
        <v>37</v>
      </c>
      <c r="U214" s="44"/>
    </row>
    <row r="215" s="1" customFormat="1" ht="30" customHeight="1" spans="1:21">
      <c r="A215" s="15" t="s">
        <v>421</v>
      </c>
      <c r="B215" s="14">
        <f t="shared" si="56"/>
        <v>81884.7</v>
      </c>
      <c r="C215" s="14">
        <f t="shared" si="57"/>
        <v>84583.3</v>
      </c>
      <c r="D215" s="14">
        <f t="shared" si="58"/>
        <v>-2698.6</v>
      </c>
      <c r="E215" s="21">
        <f t="shared" si="59"/>
        <v>81884.7</v>
      </c>
      <c r="F215" s="22">
        <f t="shared" ref="F215:N215" si="61">SUM(F216:F233)</f>
        <v>44723.3</v>
      </c>
      <c r="G215" s="22">
        <f t="shared" si="61"/>
        <v>34602.4</v>
      </c>
      <c r="H215" s="22">
        <f t="shared" si="61"/>
        <v>39860</v>
      </c>
      <c r="I215" s="22">
        <f t="shared" si="61"/>
        <v>-5257.6</v>
      </c>
      <c r="J215" s="22">
        <f t="shared" si="61"/>
        <v>135</v>
      </c>
      <c r="K215" s="22">
        <f t="shared" si="61"/>
        <v>338</v>
      </c>
      <c r="L215" s="22">
        <f t="shared" si="61"/>
        <v>1214</v>
      </c>
      <c r="M215" s="22">
        <f t="shared" si="61"/>
        <v>0</v>
      </c>
      <c r="N215" s="22">
        <f t="shared" si="61"/>
        <v>872</v>
      </c>
      <c r="O215" s="21">
        <f t="shared" si="60"/>
        <v>0</v>
      </c>
      <c r="P215" s="22">
        <f>SUM(P216:P233)</f>
        <v>0</v>
      </c>
      <c r="Q215" s="22">
        <f>SUM(Q216:Q233)</f>
        <v>0</v>
      </c>
      <c r="R215" s="34" t="s">
        <v>37</v>
      </c>
      <c r="S215" s="34" t="s">
        <v>37</v>
      </c>
      <c r="T215" s="35" t="s">
        <v>37</v>
      </c>
      <c r="U215" s="41"/>
    </row>
    <row r="216" s="1" customFormat="1" ht="30" customHeight="1" spans="1:21">
      <c r="A216" s="18" t="s">
        <v>422</v>
      </c>
      <c r="B216" s="14">
        <f t="shared" si="56"/>
        <v>44723.3</v>
      </c>
      <c r="C216" s="14">
        <f t="shared" si="57"/>
        <v>44723.3</v>
      </c>
      <c r="D216" s="14">
        <f t="shared" si="58"/>
        <v>0</v>
      </c>
      <c r="E216" s="21">
        <f t="shared" si="59"/>
        <v>44723.3</v>
      </c>
      <c r="F216" s="22">
        <v>44723.3</v>
      </c>
      <c r="G216" s="22"/>
      <c r="H216" s="22">
        <v>0</v>
      </c>
      <c r="I216" s="22">
        <f t="shared" ref="I216:I233" si="62">G216-H216</f>
        <v>0</v>
      </c>
      <c r="J216" s="22">
        <v>0</v>
      </c>
      <c r="K216" s="22">
        <v>0</v>
      </c>
      <c r="L216" s="22"/>
      <c r="M216" s="22"/>
      <c r="N216" s="22"/>
      <c r="O216" s="21">
        <f t="shared" si="60"/>
        <v>0</v>
      </c>
      <c r="P216" s="22"/>
      <c r="Q216" s="22"/>
      <c r="R216" s="34" t="s">
        <v>86</v>
      </c>
      <c r="S216" s="34" t="s">
        <v>36</v>
      </c>
      <c r="T216" s="35"/>
      <c r="U216" s="41"/>
    </row>
    <row r="217" s="1" customFormat="1" ht="37" customHeight="1" spans="1:21">
      <c r="A217" s="18" t="s">
        <v>423</v>
      </c>
      <c r="B217" s="14">
        <f t="shared" si="56"/>
        <v>71</v>
      </c>
      <c r="C217" s="14">
        <f t="shared" si="57"/>
        <v>0</v>
      </c>
      <c r="D217" s="14">
        <f t="shared" si="58"/>
        <v>71</v>
      </c>
      <c r="E217" s="21">
        <f t="shared" si="59"/>
        <v>71</v>
      </c>
      <c r="F217" s="22"/>
      <c r="G217" s="22"/>
      <c r="H217" s="22"/>
      <c r="I217" s="22">
        <f t="shared" si="62"/>
        <v>0</v>
      </c>
      <c r="J217" s="22">
        <v>0</v>
      </c>
      <c r="K217" s="22">
        <v>12</v>
      </c>
      <c r="L217" s="22"/>
      <c r="M217" s="22"/>
      <c r="N217" s="22">
        <v>59</v>
      </c>
      <c r="O217" s="21">
        <f t="shared" si="60"/>
        <v>0</v>
      </c>
      <c r="P217" s="22"/>
      <c r="Q217" s="22"/>
      <c r="R217" s="34" t="s">
        <v>424</v>
      </c>
      <c r="S217" s="34" t="s">
        <v>36</v>
      </c>
      <c r="T217" s="35" t="s">
        <v>37</v>
      </c>
      <c r="U217" s="42"/>
    </row>
    <row r="218" s="1" customFormat="1" ht="37" customHeight="1" spans="1:21">
      <c r="A218" s="18" t="s">
        <v>425</v>
      </c>
      <c r="B218" s="14">
        <f t="shared" si="56"/>
        <v>51</v>
      </c>
      <c r="C218" s="14">
        <f t="shared" si="57"/>
        <v>1079</v>
      </c>
      <c r="D218" s="14">
        <f t="shared" si="58"/>
        <v>-1028</v>
      </c>
      <c r="E218" s="21">
        <f t="shared" si="59"/>
        <v>51</v>
      </c>
      <c r="F218" s="22"/>
      <c r="G218" s="22"/>
      <c r="H218" s="22">
        <v>1079</v>
      </c>
      <c r="I218" s="22">
        <f t="shared" si="62"/>
        <v>-1079</v>
      </c>
      <c r="J218" s="22">
        <v>0</v>
      </c>
      <c r="K218" s="22">
        <v>10</v>
      </c>
      <c r="L218" s="22"/>
      <c r="M218" s="22"/>
      <c r="N218" s="22">
        <v>41</v>
      </c>
      <c r="O218" s="21">
        <f t="shared" si="60"/>
        <v>0</v>
      </c>
      <c r="P218" s="22"/>
      <c r="Q218" s="22"/>
      <c r="R218" s="34" t="s">
        <v>426</v>
      </c>
      <c r="S218" s="34" t="s">
        <v>36</v>
      </c>
      <c r="T218" s="35" t="s">
        <v>37</v>
      </c>
      <c r="U218" s="41"/>
    </row>
    <row r="219" s="1" customFormat="1" ht="76" customHeight="1" spans="1:21">
      <c r="A219" s="18" t="s">
        <v>427</v>
      </c>
      <c r="B219" s="14">
        <f t="shared" si="56"/>
        <v>3800</v>
      </c>
      <c r="C219" s="14">
        <f t="shared" si="57"/>
        <v>2299</v>
      </c>
      <c r="D219" s="14">
        <f t="shared" si="58"/>
        <v>1501</v>
      </c>
      <c r="E219" s="21">
        <f t="shared" si="59"/>
        <v>3800</v>
      </c>
      <c r="F219" s="22"/>
      <c r="G219" s="22">
        <v>3300</v>
      </c>
      <c r="H219" s="22">
        <v>2299</v>
      </c>
      <c r="I219" s="22">
        <f t="shared" si="62"/>
        <v>1001</v>
      </c>
      <c r="J219" s="22">
        <v>0</v>
      </c>
      <c r="K219" s="22">
        <v>96</v>
      </c>
      <c r="L219" s="22">
        <v>404</v>
      </c>
      <c r="M219" s="22"/>
      <c r="N219" s="22"/>
      <c r="O219" s="21">
        <f t="shared" si="60"/>
        <v>0</v>
      </c>
      <c r="P219" s="22"/>
      <c r="Q219" s="22"/>
      <c r="R219" s="34" t="s">
        <v>428</v>
      </c>
      <c r="S219" s="34" t="s">
        <v>73</v>
      </c>
      <c r="T219" s="35" t="s">
        <v>74</v>
      </c>
      <c r="U219" s="42"/>
    </row>
    <row r="220" s="1" customFormat="1" ht="44" customHeight="1" spans="1:21">
      <c r="A220" s="18" t="s">
        <v>429</v>
      </c>
      <c r="B220" s="14">
        <f t="shared" si="56"/>
        <v>46</v>
      </c>
      <c r="C220" s="14">
        <f t="shared" si="57"/>
        <v>592</v>
      </c>
      <c r="D220" s="14">
        <f t="shared" si="58"/>
        <v>-546</v>
      </c>
      <c r="E220" s="21">
        <f t="shared" si="59"/>
        <v>46</v>
      </c>
      <c r="F220" s="22"/>
      <c r="G220" s="22"/>
      <c r="H220" s="22">
        <v>592</v>
      </c>
      <c r="I220" s="22">
        <f t="shared" si="62"/>
        <v>-592</v>
      </c>
      <c r="J220" s="22">
        <v>0</v>
      </c>
      <c r="K220" s="22">
        <v>9</v>
      </c>
      <c r="L220" s="22"/>
      <c r="M220" s="22"/>
      <c r="N220" s="22">
        <v>37</v>
      </c>
      <c r="O220" s="21">
        <f t="shared" si="60"/>
        <v>0</v>
      </c>
      <c r="P220" s="22"/>
      <c r="Q220" s="22"/>
      <c r="R220" s="34" t="s">
        <v>430</v>
      </c>
      <c r="S220" s="34" t="s">
        <v>36</v>
      </c>
      <c r="T220" s="35" t="s">
        <v>37</v>
      </c>
      <c r="U220" s="42"/>
    </row>
    <row r="221" s="1" customFormat="1" ht="36" customHeight="1" spans="1:21">
      <c r="A221" s="18" t="s">
        <v>431</v>
      </c>
      <c r="B221" s="14">
        <f t="shared" si="56"/>
        <v>105</v>
      </c>
      <c r="C221" s="14">
        <f t="shared" si="57"/>
        <v>5257</v>
      </c>
      <c r="D221" s="14">
        <f t="shared" si="58"/>
        <v>-5152</v>
      </c>
      <c r="E221" s="21">
        <f t="shared" si="59"/>
        <v>105</v>
      </c>
      <c r="F221" s="22"/>
      <c r="G221" s="22"/>
      <c r="H221" s="22">
        <v>5257</v>
      </c>
      <c r="I221" s="22">
        <f t="shared" si="62"/>
        <v>-5257</v>
      </c>
      <c r="J221" s="22"/>
      <c r="K221" s="22">
        <v>19</v>
      </c>
      <c r="L221" s="22"/>
      <c r="M221" s="22"/>
      <c r="N221" s="22">
        <v>86</v>
      </c>
      <c r="O221" s="21">
        <f t="shared" si="60"/>
        <v>0</v>
      </c>
      <c r="P221" s="22"/>
      <c r="Q221" s="22"/>
      <c r="R221" s="34" t="s">
        <v>432</v>
      </c>
      <c r="S221" s="34" t="s">
        <v>36</v>
      </c>
      <c r="T221" s="35" t="s">
        <v>37</v>
      </c>
      <c r="U221" s="42"/>
    </row>
    <row r="222" s="1" customFormat="1" ht="76" customHeight="1" spans="1:21">
      <c r="A222" s="18" t="s">
        <v>433</v>
      </c>
      <c r="B222" s="14">
        <f t="shared" si="56"/>
        <v>5720</v>
      </c>
      <c r="C222" s="14">
        <f t="shared" si="57"/>
        <v>3621</v>
      </c>
      <c r="D222" s="14">
        <f t="shared" si="58"/>
        <v>2099</v>
      </c>
      <c r="E222" s="21">
        <f t="shared" si="59"/>
        <v>5720</v>
      </c>
      <c r="F222" s="22"/>
      <c r="G222" s="22">
        <v>5060</v>
      </c>
      <c r="H222" s="22">
        <v>3621</v>
      </c>
      <c r="I222" s="22">
        <f t="shared" si="62"/>
        <v>1439</v>
      </c>
      <c r="J222" s="22">
        <v>135</v>
      </c>
      <c r="K222" s="22">
        <v>16</v>
      </c>
      <c r="L222" s="22">
        <v>406</v>
      </c>
      <c r="M222" s="22"/>
      <c r="N222" s="22">
        <v>103</v>
      </c>
      <c r="O222" s="21">
        <f t="shared" si="60"/>
        <v>0</v>
      </c>
      <c r="P222" s="22"/>
      <c r="Q222" s="22"/>
      <c r="R222" s="34" t="s">
        <v>434</v>
      </c>
      <c r="S222" s="34" t="s">
        <v>73</v>
      </c>
      <c r="T222" s="35" t="s">
        <v>74</v>
      </c>
      <c r="U222" s="42"/>
    </row>
    <row r="223" s="1" customFormat="1" ht="38" customHeight="1" spans="1:21">
      <c r="A223" s="18" t="s">
        <v>435</v>
      </c>
      <c r="B223" s="14">
        <f t="shared" si="56"/>
        <v>48</v>
      </c>
      <c r="C223" s="14">
        <f t="shared" si="57"/>
        <v>801</v>
      </c>
      <c r="D223" s="14">
        <f t="shared" si="58"/>
        <v>-753</v>
      </c>
      <c r="E223" s="21">
        <f t="shared" si="59"/>
        <v>48</v>
      </c>
      <c r="F223" s="22"/>
      <c r="G223" s="22"/>
      <c r="H223" s="22">
        <v>801</v>
      </c>
      <c r="I223" s="22">
        <f t="shared" si="62"/>
        <v>-801</v>
      </c>
      <c r="J223" s="22"/>
      <c r="K223" s="22">
        <v>9</v>
      </c>
      <c r="L223" s="22"/>
      <c r="M223" s="22"/>
      <c r="N223" s="22">
        <v>39</v>
      </c>
      <c r="O223" s="21">
        <f t="shared" si="60"/>
        <v>0</v>
      </c>
      <c r="P223" s="22"/>
      <c r="Q223" s="22"/>
      <c r="R223" s="34" t="s">
        <v>436</v>
      </c>
      <c r="S223" s="34" t="s">
        <v>36</v>
      </c>
      <c r="T223" s="35" t="s">
        <v>37</v>
      </c>
      <c r="U223" s="42"/>
    </row>
    <row r="224" s="1" customFormat="1" ht="57" spans="1:21">
      <c r="A224" s="18" t="s">
        <v>437</v>
      </c>
      <c r="B224" s="14">
        <f t="shared" si="56"/>
        <v>2260</v>
      </c>
      <c r="C224" s="14">
        <f t="shared" si="57"/>
        <v>1462</v>
      </c>
      <c r="D224" s="14">
        <f t="shared" si="58"/>
        <v>798</v>
      </c>
      <c r="E224" s="21">
        <f t="shared" si="59"/>
        <v>2260</v>
      </c>
      <c r="F224" s="22"/>
      <c r="G224" s="22">
        <v>2200</v>
      </c>
      <c r="H224" s="22">
        <v>1462</v>
      </c>
      <c r="I224" s="22">
        <f t="shared" si="62"/>
        <v>738</v>
      </c>
      <c r="J224" s="22"/>
      <c r="K224" s="22">
        <v>15</v>
      </c>
      <c r="L224" s="22"/>
      <c r="M224" s="22"/>
      <c r="N224" s="22">
        <v>45</v>
      </c>
      <c r="O224" s="21">
        <f t="shared" si="60"/>
        <v>0</v>
      </c>
      <c r="P224" s="22"/>
      <c r="Q224" s="22"/>
      <c r="R224" s="34" t="s">
        <v>438</v>
      </c>
      <c r="S224" s="34" t="s">
        <v>31</v>
      </c>
      <c r="T224" s="35" t="s">
        <v>32</v>
      </c>
      <c r="U224" s="41"/>
    </row>
    <row r="225" s="1" customFormat="1" ht="57" spans="1:21">
      <c r="A225" s="18" t="s">
        <v>439</v>
      </c>
      <c r="B225" s="14">
        <f t="shared" si="56"/>
        <v>5885</v>
      </c>
      <c r="C225" s="14">
        <f t="shared" si="57"/>
        <v>4316</v>
      </c>
      <c r="D225" s="14">
        <f t="shared" si="58"/>
        <v>1569</v>
      </c>
      <c r="E225" s="21">
        <f t="shared" si="59"/>
        <v>5885</v>
      </c>
      <c r="F225" s="22"/>
      <c r="G225" s="22">
        <v>5810</v>
      </c>
      <c r="H225" s="22">
        <v>4316</v>
      </c>
      <c r="I225" s="22">
        <f t="shared" si="62"/>
        <v>1494</v>
      </c>
      <c r="J225" s="22"/>
      <c r="K225" s="22">
        <v>17</v>
      </c>
      <c r="L225" s="22"/>
      <c r="M225" s="22"/>
      <c r="N225" s="22">
        <v>58</v>
      </c>
      <c r="O225" s="21">
        <f t="shared" si="60"/>
        <v>0</v>
      </c>
      <c r="P225" s="22"/>
      <c r="Q225" s="22"/>
      <c r="R225" s="34" t="s">
        <v>440</v>
      </c>
      <c r="S225" s="34" t="s">
        <v>31</v>
      </c>
      <c r="T225" s="35" t="s">
        <v>32</v>
      </c>
      <c r="U225" s="41"/>
    </row>
    <row r="226" s="1" customFormat="1" ht="57" spans="1:21">
      <c r="A226" s="18" t="s">
        <v>441</v>
      </c>
      <c r="B226" s="14">
        <f t="shared" si="56"/>
        <v>764.2</v>
      </c>
      <c r="C226" s="14">
        <f t="shared" si="57"/>
        <v>1392</v>
      </c>
      <c r="D226" s="14">
        <f t="shared" si="58"/>
        <v>-627.8</v>
      </c>
      <c r="E226" s="21">
        <f t="shared" si="59"/>
        <v>764.2</v>
      </c>
      <c r="F226" s="22"/>
      <c r="G226" s="22">
        <v>697.2</v>
      </c>
      <c r="H226" s="22">
        <v>1392</v>
      </c>
      <c r="I226" s="22">
        <f t="shared" si="62"/>
        <v>-694.8</v>
      </c>
      <c r="J226" s="22"/>
      <c r="K226" s="22">
        <v>16</v>
      </c>
      <c r="L226" s="22"/>
      <c r="M226" s="22"/>
      <c r="N226" s="22">
        <v>51</v>
      </c>
      <c r="O226" s="21">
        <f t="shared" si="60"/>
        <v>0</v>
      </c>
      <c r="P226" s="22"/>
      <c r="Q226" s="22"/>
      <c r="R226" s="34" t="s">
        <v>442</v>
      </c>
      <c r="S226" s="34" t="s">
        <v>31</v>
      </c>
      <c r="T226" s="35" t="s">
        <v>32</v>
      </c>
      <c r="U226" s="41"/>
    </row>
    <row r="227" s="1" customFormat="1" ht="28.5" spans="1:21">
      <c r="A227" s="18" t="s">
        <v>443</v>
      </c>
      <c r="B227" s="14">
        <f t="shared" si="56"/>
        <v>107</v>
      </c>
      <c r="C227" s="14">
        <f t="shared" si="57"/>
        <v>2436</v>
      </c>
      <c r="D227" s="14">
        <f t="shared" si="58"/>
        <v>-2329</v>
      </c>
      <c r="E227" s="21">
        <f t="shared" si="59"/>
        <v>107</v>
      </c>
      <c r="F227" s="22"/>
      <c r="G227" s="22"/>
      <c r="H227" s="22">
        <v>2436</v>
      </c>
      <c r="I227" s="22">
        <f t="shared" si="62"/>
        <v>-2436</v>
      </c>
      <c r="J227" s="22"/>
      <c r="K227" s="22">
        <v>20</v>
      </c>
      <c r="L227" s="22"/>
      <c r="M227" s="22"/>
      <c r="N227" s="22">
        <v>87</v>
      </c>
      <c r="O227" s="21">
        <f t="shared" si="60"/>
        <v>0</v>
      </c>
      <c r="P227" s="22"/>
      <c r="Q227" s="22"/>
      <c r="R227" s="34" t="s">
        <v>444</v>
      </c>
      <c r="S227" s="34" t="s">
        <v>36</v>
      </c>
      <c r="T227" s="35" t="s">
        <v>37</v>
      </c>
      <c r="U227" s="41"/>
    </row>
    <row r="228" s="1" customFormat="1" ht="57" spans="1:21">
      <c r="A228" s="18" t="s">
        <v>445</v>
      </c>
      <c r="B228" s="14">
        <f t="shared" si="56"/>
        <v>1376</v>
      </c>
      <c r="C228" s="14">
        <f t="shared" si="57"/>
        <v>2611</v>
      </c>
      <c r="D228" s="14">
        <f t="shared" si="58"/>
        <v>-1235</v>
      </c>
      <c r="E228" s="21">
        <f t="shared" si="59"/>
        <v>1376</v>
      </c>
      <c r="F228" s="22"/>
      <c r="G228" s="22">
        <v>1320</v>
      </c>
      <c r="H228" s="22">
        <v>2611</v>
      </c>
      <c r="I228" s="22">
        <f t="shared" si="62"/>
        <v>-1291</v>
      </c>
      <c r="J228" s="22"/>
      <c r="K228" s="22">
        <v>14</v>
      </c>
      <c r="L228" s="22"/>
      <c r="M228" s="22"/>
      <c r="N228" s="22">
        <v>42</v>
      </c>
      <c r="O228" s="21">
        <f t="shared" si="60"/>
        <v>0</v>
      </c>
      <c r="P228" s="22"/>
      <c r="Q228" s="22"/>
      <c r="R228" s="34" t="s">
        <v>446</v>
      </c>
      <c r="S228" s="34" t="s">
        <v>31</v>
      </c>
      <c r="T228" s="35" t="s">
        <v>32</v>
      </c>
      <c r="U228" s="41"/>
    </row>
    <row r="229" s="1" customFormat="1" ht="57" spans="1:21">
      <c r="A229" s="18" t="s">
        <v>447</v>
      </c>
      <c r="B229" s="14">
        <f t="shared" si="56"/>
        <v>1159</v>
      </c>
      <c r="C229" s="14">
        <f t="shared" si="57"/>
        <v>1114</v>
      </c>
      <c r="D229" s="14">
        <f t="shared" si="58"/>
        <v>45</v>
      </c>
      <c r="E229" s="21">
        <f t="shared" si="59"/>
        <v>1159</v>
      </c>
      <c r="F229" s="22"/>
      <c r="G229" s="22">
        <v>1100</v>
      </c>
      <c r="H229" s="22">
        <v>1114</v>
      </c>
      <c r="I229" s="22">
        <f t="shared" si="62"/>
        <v>-14</v>
      </c>
      <c r="J229" s="22"/>
      <c r="K229" s="22">
        <v>12</v>
      </c>
      <c r="L229" s="22"/>
      <c r="M229" s="22"/>
      <c r="N229" s="22">
        <v>47</v>
      </c>
      <c r="O229" s="21">
        <f t="shared" si="60"/>
        <v>0</v>
      </c>
      <c r="P229" s="22"/>
      <c r="Q229" s="22"/>
      <c r="R229" s="34" t="s">
        <v>448</v>
      </c>
      <c r="S229" s="34" t="s">
        <v>31</v>
      </c>
      <c r="T229" s="35" t="s">
        <v>32</v>
      </c>
      <c r="U229" s="42"/>
    </row>
    <row r="230" s="1" customFormat="1" ht="71.25" spans="1:21">
      <c r="A230" s="18" t="s">
        <v>449</v>
      </c>
      <c r="B230" s="14">
        <f t="shared" si="56"/>
        <v>2787</v>
      </c>
      <c r="C230" s="14">
        <f t="shared" si="57"/>
        <v>5501</v>
      </c>
      <c r="D230" s="14">
        <f t="shared" si="58"/>
        <v>-2714</v>
      </c>
      <c r="E230" s="21">
        <f t="shared" si="59"/>
        <v>2787</v>
      </c>
      <c r="F230" s="22"/>
      <c r="G230" s="22">
        <v>2324</v>
      </c>
      <c r="H230" s="22">
        <v>5501</v>
      </c>
      <c r="I230" s="22">
        <f t="shared" si="62"/>
        <v>-3177</v>
      </c>
      <c r="J230" s="22"/>
      <c r="K230" s="22">
        <v>19</v>
      </c>
      <c r="L230" s="22">
        <v>404</v>
      </c>
      <c r="M230" s="22"/>
      <c r="N230" s="22">
        <v>40</v>
      </c>
      <c r="O230" s="21">
        <f t="shared" si="60"/>
        <v>0</v>
      </c>
      <c r="P230" s="22"/>
      <c r="Q230" s="22"/>
      <c r="R230" s="34" t="s">
        <v>450</v>
      </c>
      <c r="S230" s="34" t="s">
        <v>73</v>
      </c>
      <c r="T230" s="35" t="s">
        <v>74</v>
      </c>
      <c r="U230" s="41"/>
    </row>
    <row r="231" s="1" customFormat="1" ht="61" customHeight="1" spans="1:21">
      <c r="A231" s="18" t="s">
        <v>451</v>
      </c>
      <c r="B231" s="14">
        <f t="shared" si="56"/>
        <v>12857.2</v>
      </c>
      <c r="C231" s="14">
        <f t="shared" si="57"/>
        <v>2994</v>
      </c>
      <c r="D231" s="14">
        <f t="shared" si="58"/>
        <v>9863.2</v>
      </c>
      <c r="E231" s="21">
        <f t="shared" si="59"/>
        <v>12857.2</v>
      </c>
      <c r="F231" s="22"/>
      <c r="G231" s="22">
        <v>12791.2</v>
      </c>
      <c r="H231" s="22">
        <v>2994</v>
      </c>
      <c r="I231" s="22">
        <f t="shared" si="62"/>
        <v>9797.2</v>
      </c>
      <c r="J231" s="22"/>
      <c r="K231" s="22">
        <v>17</v>
      </c>
      <c r="L231" s="22"/>
      <c r="M231" s="22"/>
      <c r="N231" s="22">
        <v>49</v>
      </c>
      <c r="O231" s="21">
        <f t="shared" si="60"/>
        <v>0</v>
      </c>
      <c r="P231" s="22"/>
      <c r="Q231" s="22"/>
      <c r="R231" s="34" t="s">
        <v>452</v>
      </c>
      <c r="S231" s="34" t="s">
        <v>31</v>
      </c>
      <c r="T231" s="35" t="s">
        <v>32</v>
      </c>
      <c r="U231" s="41"/>
    </row>
    <row r="232" s="1" customFormat="1" ht="37" customHeight="1" spans="1:21">
      <c r="A232" s="18" t="s">
        <v>453</v>
      </c>
      <c r="B232" s="14">
        <f t="shared" si="56"/>
        <v>70</v>
      </c>
      <c r="C232" s="14">
        <f t="shared" si="57"/>
        <v>4037</v>
      </c>
      <c r="D232" s="14">
        <f t="shared" si="58"/>
        <v>-3967</v>
      </c>
      <c r="E232" s="21">
        <f t="shared" si="59"/>
        <v>70</v>
      </c>
      <c r="F232" s="22"/>
      <c r="G232" s="22"/>
      <c r="H232" s="22">
        <v>4037</v>
      </c>
      <c r="I232" s="22">
        <f t="shared" si="62"/>
        <v>-4037</v>
      </c>
      <c r="J232" s="22"/>
      <c r="K232" s="22">
        <v>20</v>
      </c>
      <c r="L232" s="22"/>
      <c r="M232" s="22"/>
      <c r="N232" s="22">
        <v>50</v>
      </c>
      <c r="O232" s="21">
        <f t="shared" si="60"/>
        <v>0</v>
      </c>
      <c r="P232" s="22"/>
      <c r="Q232" s="22"/>
      <c r="R232" s="34" t="s">
        <v>454</v>
      </c>
      <c r="S232" s="34" t="s">
        <v>36</v>
      </c>
      <c r="T232" s="35" t="s">
        <v>37</v>
      </c>
      <c r="U232" s="41"/>
    </row>
    <row r="233" s="1" customFormat="1" ht="41" customHeight="1" spans="1:21">
      <c r="A233" s="18" t="s">
        <v>455</v>
      </c>
      <c r="B233" s="14">
        <f t="shared" si="56"/>
        <v>55</v>
      </c>
      <c r="C233" s="14">
        <f t="shared" si="57"/>
        <v>348</v>
      </c>
      <c r="D233" s="14">
        <f t="shared" si="58"/>
        <v>-293</v>
      </c>
      <c r="E233" s="21">
        <f t="shared" si="59"/>
        <v>55</v>
      </c>
      <c r="F233" s="22"/>
      <c r="G233" s="22"/>
      <c r="H233" s="22">
        <v>348</v>
      </c>
      <c r="I233" s="22">
        <f t="shared" si="62"/>
        <v>-348</v>
      </c>
      <c r="J233" s="22"/>
      <c r="K233" s="22">
        <v>17</v>
      </c>
      <c r="L233" s="22"/>
      <c r="M233" s="22"/>
      <c r="N233" s="22">
        <v>38</v>
      </c>
      <c r="O233" s="21">
        <f t="shared" si="60"/>
        <v>0</v>
      </c>
      <c r="P233" s="22"/>
      <c r="Q233" s="22"/>
      <c r="R233" s="34" t="s">
        <v>456</v>
      </c>
      <c r="S233" s="34" t="s">
        <v>36</v>
      </c>
      <c r="T233" s="35" t="s">
        <v>37</v>
      </c>
      <c r="U233" s="41"/>
    </row>
    <row r="234" s="1" customFormat="1" spans="1:21">
      <c r="A234" s="45"/>
      <c r="B234" s="45"/>
      <c r="C234" s="45"/>
      <c r="D234" s="45"/>
      <c r="E234" s="47"/>
      <c r="F234" s="47"/>
      <c r="G234" s="47"/>
      <c r="H234" s="47"/>
      <c r="I234" s="47"/>
      <c r="J234" s="47"/>
      <c r="K234" s="47"/>
      <c r="L234" s="47"/>
      <c r="M234" s="47"/>
      <c r="N234" s="47"/>
      <c r="O234" s="47"/>
      <c r="P234" s="47"/>
      <c r="Q234" s="47"/>
      <c r="R234" s="49"/>
      <c r="S234" s="49"/>
      <c r="T234" s="47"/>
      <c r="U234" s="5"/>
    </row>
    <row r="235" s="1" customFormat="1" spans="1:21">
      <c r="A235" s="45"/>
      <c r="B235" s="45"/>
      <c r="C235" s="45"/>
      <c r="D235" s="45"/>
      <c r="E235" s="47"/>
      <c r="F235" s="47"/>
      <c r="G235" s="47"/>
      <c r="H235" s="47"/>
      <c r="I235" s="47"/>
      <c r="J235" s="47"/>
      <c r="K235" s="47"/>
      <c r="L235" s="47"/>
      <c r="M235" s="47"/>
      <c r="N235" s="47"/>
      <c r="O235" s="47"/>
      <c r="P235" s="47"/>
      <c r="Q235" s="47"/>
      <c r="R235" s="49"/>
      <c r="S235" s="49"/>
      <c r="T235" s="47"/>
      <c r="U235" s="5"/>
    </row>
    <row r="236" s="1" customFormat="1" spans="1:21">
      <c r="A236" s="45"/>
      <c r="B236" s="45"/>
      <c r="C236" s="45"/>
      <c r="D236" s="45"/>
      <c r="E236" s="47"/>
      <c r="F236" s="47"/>
      <c r="G236" s="47"/>
      <c r="H236" s="47"/>
      <c r="I236" s="47"/>
      <c r="J236" s="47"/>
      <c r="K236" s="47"/>
      <c r="L236" s="47"/>
      <c r="M236" s="47"/>
      <c r="N236" s="47"/>
      <c r="O236" s="47"/>
      <c r="P236" s="47"/>
      <c r="Q236" s="47"/>
      <c r="R236" s="49"/>
      <c r="S236" s="49"/>
      <c r="T236" s="47"/>
      <c r="U236" s="5"/>
    </row>
    <row r="237" s="1" customFormat="1" spans="1:21">
      <c r="A237" s="45"/>
      <c r="B237" s="45"/>
      <c r="C237" s="45"/>
      <c r="D237" s="45"/>
      <c r="E237" s="47"/>
      <c r="F237" s="47"/>
      <c r="G237" s="47"/>
      <c r="H237" s="47"/>
      <c r="I237" s="47"/>
      <c r="J237" s="47"/>
      <c r="K237" s="47"/>
      <c r="L237" s="47"/>
      <c r="M237" s="47"/>
      <c r="N237" s="47"/>
      <c r="O237" s="47"/>
      <c r="P237" s="47"/>
      <c r="Q237" s="47"/>
      <c r="R237" s="49"/>
      <c r="S237" s="49"/>
      <c r="T237" s="47"/>
      <c r="U237" s="5"/>
    </row>
    <row r="238" s="1" customFormat="1" spans="1:21">
      <c r="A238" s="46"/>
      <c r="B238" s="46"/>
      <c r="C238" s="46"/>
      <c r="D238" s="46"/>
      <c r="E238" s="48"/>
      <c r="F238" s="48"/>
      <c r="G238" s="48"/>
      <c r="H238" s="48"/>
      <c r="I238" s="48"/>
      <c r="J238" s="48"/>
      <c r="K238" s="48"/>
      <c r="L238" s="48"/>
      <c r="M238" s="48"/>
      <c r="N238" s="48"/>
      <c r="O238" s="48"/>
      <c r="P238" s="48"/>
      <c r="Q238" s="48"/>
      <c r="R238" s="50"/>
      <c r="S238" s="50"/>
      <c r="T238" s="48"/>
      <c r="U238" s="5"/>
    </row>
    <row r="239" s="1" customFormat="1" spans="1:21">
      <c r="A239" s="46"/>
      <c r="B239" s="46"/>
      <c r="C239" s="46"/>
      <c r="D239" s="46"/>
      <c r="E239" s="48"/>
      <c r="F239" s="48"/>
      <c r="G239" s="48"/>
      <c r="H239" s="48"/>
      <c r="I239" s="48"/>
      <c r="J239" s="48"/>
      <c r="K239" s="48"/>
      <c r="L239" s="48"/>
      <c r="M239" s="48"/>
      <c r="N239" s="48"/>
      <c r="O239" s="48"/>
      <c r="P239" s="48"/>
      <c r="Q239" s="48"/>
      <c r="R239" s="50"/>
      <c r="S239" s="50"/>
      <c r="T239" s="48"/>
      <c r="U239" s="5"/>
    </row>
    <row r="240" s="1" customFormat="1" spans="1:21">
      <c r="A240" s="46"/>
      <c r="B240" s="46"/>
      <c r="C240" s="46"/>
      <c r="D240" s="46"/>
      <c r="E240" s="48"/>
      <c r="F240" s="48"/>
      <c r="G240" s="48"/>
      <c r="H240" s="48"/>
      <c r="I240" s="48"/>
      <c r="J240" s="48"/>
      <c r="K240" s="48"/>
      <c r="L240" s="48"/>
      <c r="M240" s="48"/>
      <c r="N240" s="48"/>
      <c r="O240" s="48"/>
      <c r="P240" s="48"/>
      <c r="Q240" s="48"/>
      <c r="R240" s="50"/>
      <c r="S240" s="50"/>
      <c r="T240" s="48"/>
      <c r="U240" s="5"/>
    </row>
    <row r="241" s="1" customFormat="1" spans="1:21">
      <c r="A241" s="46"/>
      <c r="B241" s="46"/>
      <c r="C241" s="46"/>
      <c r="D241" s="46"/>
      <c r="E241" s="48"/>
      <c r="F241" s="48"/>
      <c r="G241" s="48"/>
      <c r="H241" s="48"/>
      <c r="I241" s="48"/>
      <c r="J241" s="48"/>
      <c r="K241" s="48"/>
      <c r="L241" s="48"/>
      <c r="M241" s="48"/>
      <c r="N241" s="48"/>
      <c r="O241" s="48"/>
      <c r="P241" s="48"/>
      <c r="Q241" s="48"/>
      <c r="R241" s="50"/>
      <c r="S241" s="50"/>
      <c r="T241" s="48"/>
      <c r="U241" s="5"/>
    </row>
    <row r="242" s="1" customFormat="1" spans="1:21">
      <c r="A242" s="46"/>
      <c r="B242" s="46"/>
      <c r="C242" s="46"/>
      <c r="D242" s="46"/>
      <c r="E242" s="48"/>
      <c r="F242" s="48"/>
      <c r="G242" s="48"/>
      <c r="H242" s="48"/>
      <c r="I242" s="48"/>
      <c r="J242" s="48"/>
      <c r="K242" s="48"/>
      <c r="L242" s="48"/>
      <c r="M242" s="48"/>
      <c r="N242" s="48"/>
      <c r="O242" s="48"/>
      <c r="P242" s="48"/>
      <c r="Q242" s="48"/>
      <c r="R242" s="50"/>
      <c r="S242" s="50"/>
      <c r="T242" s="48"/>
      <c r="U242" s="5"/>
    </row>
    <row r="243" s="1" customFormat="1" spans="1:21">
      <c r="A243" s="46"/>
      <c r="B243" s="46"/>
      <c r="C243" s="46"/>
      <c r="D243" s="46"/>
      <c r="E243" s="48"/>
      <c r="F243" s="48"/>
      <c r="G243" s="48"/>
      <c r="H243" s="48"/>
      <c r="I243" s="48"/>
      <c r="J243" s="48"/>
      <c r="K243" s="48"/>
      <c r="L243" s="48"/>
      <c r="M243" s="48"/>
      <c r="N243" s="48"/>
      <c r="O243" s="48"/>
      <c r="P243" s="48"/>
      <c r="Q243" s="48"/>
      <c r="R243" s="50"/>
      <c r="S243" s="50"/>
      <c r="T243" s="48"/>
      <c r="U243" s="5"/>
    </row>
    <row r="244" s="1" customFormat="1" spans="1:21">
      <c r="A244" s="46"/>
      <c r="B244" s="46"/>
      <c r="C244" s="46"/>
      <c r="D244" s="46"/>
      <c r="E244" s="48"/>
      <c r="F244" s="48"/>
      <c r="G244" s="48"/>
      <c r="H244" s="48"/>
      <c r="I244" s="48"/>
      <c r="J244" s="48"/>
      <c r="K244" s="48"/>
      <c r="L244" s="48"/>
      <c r="M244" s="48"/>
      <c r="N244" s="48"/>
      <c r="O244" s="48"/>
      <c r="P244" s="48"/>
      <c r="Q244" s="48"/>
      <c r="R244" s="50"/>
      <c r="S244" s="50"/>
      <c r="T244" s="48"/>
      <c r="U244" s="5"/>
    </row>
    <row r="245" s="1" customFormat="1" spans="1:21">
      <c r="A245" s="46"/>
      <c r="B245" s="46"/>
      <c r="C245" s="46"/>
      <c r="D245" s="46"/>
      <c r="E245" s="48"/>
      <c r="F245" s="48"/>
      <c r="G245" s="48"/>
      <c r="H245" s="48"/>
      <c r="I245" s="48"/>
      <c r="J245" s="48"/>
      <c r="K245" s="48"/>
      <c r="L245" s="48"/>
      <c r="M245" s="48"/>
      <c r="N245" s="48"/>
      <c r="O245" s="48"/>
      <c r="P245" s="48"/>
      <c r="Q245" s="48"/>
      <c r="R245" s="50"/>
      <c r="S245" s="50"/>
      <c r="T245" s="48"/>
      <c r="U245" s="5"/>
    </row>
    <row r="246" s="1" customFormat="1" spans="1:21">
      <c r="A246" s="46"/>
      <c r="B246" s="46"/>
      <c r="C246" s="46"/>
      <c r="D246" s="46"/>
      <c r="E246" s="48"/>
      <c r="F246" s="48"/>
      <c r="G246" s="48"/>
      <c r="H246" s="48"/>
      <c r="I246" s="48"/>
      <c r="J246" s="48"/>
      <c r="K246" s="48"/>
      <c r="L246" s="48"/>
      <c r="M246" s="48"/>
      <c r="N246" s="48"/>
      <c r="O246" s="48"/>
      <c r="P246" s="48"/>
      <c r="Q246" s="48"/>
      <c r="R246" s="50"/>
      <c r="S246" s="50"/>
      <c r="T246" s="48"/>
      <c r="U246" s="5"/>
    </row>
    <row r="247" s="1" customFormat="1" spans="1:21">
      <c r="A247" s="46"/>
      <c r="B247" s="46"/>
      <c r="C247" s="46"/>
      <c r="D247" s="46"/>
      <c r="E247" s="48"/>
      <c r="F247" s="48"/>
      <c r="G247" s="48"/>
      <c r="H247" s="48"/>
      <c r="I247" s="48"/>
      <c r="J247" s="48"/>
      <c r="K247" s="48"/>
      <c r="L247" s="48"/>
      <c r="M247" s="48"/>
      <c r="N247" s="48"/>
      <c r="O247" s="48"/>
      <c r="P247" s="48"/>
      <c r="Q247" s="48"/>
      <c r="R247" s="50"/>
      <c r="S247" s="50"/>
      <c r="T247" s="48"/>
      <c r="U247" s="5"/>
    </row>
    <row r="248" s="1" customFormat="1" spans="1:21">
      <c r="A248" s="46"/>
      <c r="B248" s="46"/>
      <c r="C248" s="46"/>
      <c r="D248" s="46"/>
      <c r="E248" s="48"/>
      <c r="F248" s="48"/>
      <c r="G248" s="48"/>
      <c r="H248" s="48"/>
      <c r="I248" s="48"/>
      <c r="J248" s="48"/>
      <c r="K248" s="48"/>
      <c r="L248" s="48"/>
      <c r="M248" s="48"/>
      <c r="N248" s="48"/>
      <c r="O248" s="48"/>
      <c r="P248" s="48"/>
      <c r="Q248" s="48"/>
      <c r="R248" s="50"/>
      <c r="S248" s="50"/>
      <c r="T248" s="48"/>
      <c r="U248" s="5"/>
    </row>
  </sheetData>
  <mergeCells count="20">
    <mergeCell ref="A2:U2"/>
    <mergeCell ref="B4:D4"/>
    <mergeCell ref="E4:N4"/>
    <mergeCell ref="O4:Q4"/>
    <mergeCell ref="R4:T4"/>
    <mergeCell ref="K5:N5"/>
    <mergeCell ref="P5:Q5"/>
    <mergeCell ref="A4:A7"/>
    <mergeCell ref="B5:B7"/>
    <mergeCell ref="C5:C7"/>
    <mergeCell ref="D5:D7"/>
    <mergeCell ref="E5:E7"/>
    <mergeCell ref="F5:F6"/>
    <mergeCell ref="J5:J6"/>
    <mergeCell ref="O5:O7"/>
    <mergeCell ref="R5:R7"/>
    <mergeCell ref="S5:S7"/>
    <mergeCell ref="T5:T7"/>
    <mergeCell ref="U4:U7"/>
    <mergeCell ref="G5:I6"/>
  </mergeCells>
  <pageMargins left="0.550694444444444" right="0.550694444444444" top="0.629861111111111" bottom="0.629861111111111" header="0.5" footer="0.302777777777778"/>
  <pageSetup paperSize="8" scale="70" fitToHeight="0" orientation="landscape" horizontalDpi="600"/>
  <headerFooter>
    <oddFooter>&amp;C&amp;16—&amp;P—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inspur</dc:creator>
  <cp:lastModifiedBy>user</cp:lastModifiedBy>
  <dcterms:created xsi:type="dcterms:W3CDTF">2024-07-02T18:02:00Z</dcterms:created>
  <dcterms:modified xsi:type="dcterms:W3CDTF">2024-07-15T07:48:03Z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F1CA0F4CBB8BCC2DAC767B660A848C16</vt:lpwstr>
  </property>
  <property fmtid="{D5CDD505-2E9C-101B-9397-08002B2CF9AE}" pid="3" name="KSOProductBuildVer">
    <vt:lpwstr>2052-11.8.2.10599</vt:lpwstr>
  </property>
</Properties>
</file>