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0" windowWidth="21600" windowHeight="11565" activeTab="0"/>
  </bookViews>
  <sheets>
    <sheet name="附表1" sheetId="1" r:id="rId1"/>
  </sheets>
  <externalReferences>
    <externalReference r:id="rId4"/>
  </externalReferences>
  <definedNames>
    <definedName name="_xlnm._FilterDatabase" localSheetId="0" hidden="1">'附表1'!$A$6:$M$236</definedName>
    <definedName name="_xlnm.Print_Titles" localSheetId="0">'附表1'!$4:$6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<sst xmlns="http://schemas.openxmlformats.org/spreadsheetml/2006/main" count="380" uniqueCount="252">
  <si>
    <t>单位：万元</t>
  </si>
  <si>
    <t>地区名称</t>
  </si>
  <si>
    <t>合计</t>
  </si>
  <si>
    <t>草原保护利用奖补（约束性）</t>
  </si>
  <si>
    <t>农业废弃物资源化利用</t>
  </si>
  <si>
    <t>渔业资源保护</t>
  </si>
  <si>
    <t>耕地资源保护</t>
  </si>
  <si>
    <t>88个贫困县标识</t>
  </si>
  <si>
    <t>“三州三区”</t>
  </si>
  <si>
    <t>备注</t>
  </si>
  <si>
    <t>化肥减量增效示范</t>
  </si>
  <si>
    <t>退化耕地治理</t>
  </si>
  <si>
    <t>耕地质量等级调查评价</t>
  </si>
  <si>
    <t>生产障碍耕地治理</t>
  </si>
  <si>
    <t>秸秆综合利用（约束性）</t>
  </si>
  <si>
    <t>渔业增殖放流（指导性）</t>
  </si>
  <si>
    <t>轮作休耕等农业结构调整（约束性）</t>
  </si>
  <si>
    <t>耕地保护与质量提升（指导性）</t>
  </si>
  <si>
    <r>
      <t>安排</t>
    </r>
    <r>
      <rPr>
        <b/>
        <sz val="10"/>
        <color indexed="8"/>
        <rFont val="Times New Roman"/>
        <family val="1"/>
      </rPr>
      <t>88</t>
    </r>
    <r>
      <rPr>
        <b/>
        <sz val="10"/>
        <color indexed="8"/>
        <rFont val="宋体"/>
        <family val="0"/>
      </rPr>
      <t>个
贫困县资金</t>
    </r>
  </si>
  <si>
    <t>安排66个
国家贫困县资金</t>
  </si>
  <si>
    <t xml:space="preserve">  成都市</t>
  </si>
  <si>
    <t xml:space="preserve">    成都市本级</t>
  </si>
  <si>
    <t xml:space="preserve">    金牛区</t>
  </si>
  <si>
    <t xml:space="preserve">    成华区</t>
  </si>
  <si>
    <t xml:space="preserve">    锦江区</t>
  </si>
  <si>
    <t xml:space="preserve">    青羊区</t>
  </si>
  <si>
    <t xml:space="preserve">    武侯区</t>
  </si>
  <si>
    <t xml:space="preserve">    龙泉驿区</t>
  </si>
  <si>
    <t xml:space="preserve">    青白江区</t>
  </si>
  <si>
    <t xml:space="preserve">    新都区</t>
  </si>
  <si>
    <t xml:space="preserve">    温江区</t>
  </si>
  <si>
    <t xml:space="preserve">    金堂县</t>
  </si>
  <si>
    <t xml:space="preserve">    双流区</t>
  </si>
  <si>
    <t xml:space="preserve">    郫都区</t>
  </si>
  <si>
    <t xml:space="preserve">    大邑县</t>
  </si>
  <si>
    <t xml:space="preserve">    蒲江县</t>
  </si>
  <si>
    <t xml:space="preserve">    新津区</t>
  </si>
  <si>
    <t xml:space="preserve">    都江堰市</t>
  </si>
  <si>
    <t xml:space="preserve">    彭州市</t>
  </si>
  <si>
    <t xml:space="preserve">    邛崃市</t>
  </si>
  <si>
    <t xml:space="preserve">    崇州市</t>
  </si>
  <si>
    <t xml:space="preserve">    简阳市</t>
  </si>
  <si>
    <t xml:space="preserve">    高新区</t>
  </si>
  <si>
    <t xml:space="preserve">    天府新区</t>
  </si>
  <si>
    <t xml:space="preserve">  自贡市</t>
  </si>
  <si>
    <t xml:space="preserve">    自贡市本级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</si>
  <si>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</si>
  <si>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</si>
  <si>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</si>
  <si>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</si>
  <si>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</si>
  <si>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</si>
  <si>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</si>
  <si>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</si>
  <si>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  东区</t>
  </si>
  <si>
    <t xml:space="preserve">    西区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</si>
  <si>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</si>
  <si>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</si>
  <si>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</si>
  <si>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</si>
  <si>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</si>
  <si>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  江阳区</t>
  </si>
  <si>
    <t xml:space="preserve">    纳溪区</t>
  </si>
  <si>
    <t xml:space="preserve">    龙马潭区</t>
  </si>
  <si>
    <t xml:space="preserve">  泸县</t>
  </si>
  <si>
    <t xml:space="preserve">  合江县</t>
  </si>
  <si>
    <t>贫困县</t>
  </si>
  <si>
    <t xml:space="preserve">  叙永县</t>
  </si>
  <si>
    <t>贫困县_国家</t>
  </si>
  <si>
    <t xml:space="preserve">  古蔺县</t>
  </si>
  <si>
    <t xml:space="preserve">  德阳市</t>
  </si>
  <si>
    <t xml:space="preserve">    德阳市本级</t>
  </si>
  <si>
    <t xml:space="preserve">    旌阳区</t>
  </si>
  <si>
    <t xml:space="preserve">    罗江区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</si>
  <si>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</si>
  <si>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</si>
  <si>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</si>
  <si>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</si>
  <si>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</si>
  <si>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</si>
  <si>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  涪城区</t>
  </si>
  <si>
    <t xml:space="preserve">    游仙区</t>
  </si>
  <si>
    <t xml:space="preserve">    安州区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</si>
  <si>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</si>
  <si>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</si>
  <si>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</si>
  <si>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</si>
  <si>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</si>
  <si>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</si>
  <si>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</si>
  <si>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</si>
  <si>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  利州区</t>
  </si>
  <si>
    <t xml:space="preserve">    昭化区  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</si>
  <si>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</si>
  <si>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</si>
  <si>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</si>
  <si>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</si>
  <si>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</si>
  <si>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</si>
  <si>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</si>
  <si>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  船山区</t>
  </si>
  <si>
    <t xml:space="preserve">    安居区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</si>
  <si>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</si>
  <si>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</si>
  <si>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</si>
  <si>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</si>
  <si>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</si>
  <si>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</si>
  <si>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</si>
  <si>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</si>
  <si>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</si>
  <si>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</si>
  <si>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</si>
  <si>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</si>
  <si>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  乐山市中区</t>
  </si>
  <si>
    <t xml:space="preserve">    沙湾区</t>
  </si>
  <si>
    <t xml:space="preserve">    五通桥区</t>
  </si>
  <si>
    <t xml:space="preserve">    金口河区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</si>
  <si>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</si>
  <si>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</si>
  <si>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</si>
  <si>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</si>
  <si>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</si>
  <si>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</si>
  <si>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</si>
  <si>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</si>
  <si>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</si>
  <si>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</si>
  <si>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</si>
  <si>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</si>
  <si>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</si>
  <si>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</si>
  <si>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</si>
  <si>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</si>
  <si>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</si>
  <si>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</si>
  <si>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</si>
  <si>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</si>
  <si>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</si>
  <si>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</si>
  <si>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</si>
  <si>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</si>
  <si>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</si>
  <si>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</si>
  <si>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</si>
  <si>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</si>
  <si>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  翠屏区</t>
  </si>
  <si>
    <t xml:space="preserve">    南溪区</t>
  </si>
  <si>
    <t xml:space="preserve">    叙州区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</si>
  <si>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</si>
  <si>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</si>
  <si>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</si>
  <si>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</si>
  <si>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</si>
  <si>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</si>
  <si>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</si>
  <si>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</si>
  <si>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</si>
  <si>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</si>
  <si>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</si>
  <si>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</si>
  <si>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</si>
  <si>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</si>
  <si>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</si>
  <si>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 </t>
  </si>
  <si>
    <t xml:space="preserve">    达州市本级</t>
  </si>
  <si>
    <t xml:space="preserve">    通川区  </t>
  </si>
  <si>
    <t xml:space="preserve">    达川区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</si>
  <si>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</si>
  <si>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</si>
  <si>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</si>
  <si>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</si>
  <si>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</si>
  <si>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</si>
  <si>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</si>
  <si>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</si>
  <si>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</si>
  <si>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</si>
  <si>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</si>
  <si>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</si>
  <si>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</si>
  <si>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</si>
  <si>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</si>
  <si>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</si>
  <si>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</si>
  <si>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  巴州区</t>
  </si>
  <si>
    <t xml:space="preserve">    恩阳区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</si>
  <si>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</si>
  <si>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</si>
  <si>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</si>
  <si>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</si>
  <si>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</si>
  <si>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</si>
  <si>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</si>
  <si>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</si>
  <si>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</si>
  <si>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</si>
  <si>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  汶川县</t>
  </si>
  <si>
    <t>是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</si>
  <si>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</si>
  <si>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</si>
  <si>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</si>
  <si>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</si>
  <si>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</si>
  <si>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</si>
  <si>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</si>
  <si>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</si>
  <si>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</si>
  <si>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</si>
  <si>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</si>
  <si>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</si>
  <si>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</si>
  <si>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甘孜州本级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</si>
  <si>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</si>
  <si>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</si>
  <si>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</si>
  <si>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</si>
  <si>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</si>
  <si>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</si>
  <si>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</si>
  <si>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</si>
  <si>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</si>
  <si>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</si>
  <si>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</si>
  <si>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</si>
  <si>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</si>
  <si>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</si>
  <si>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</si>
  <si>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</si>
  <si>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</si>
  <si>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</si>
  <si>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</si>
  <si>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凉山州本级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</si>
  <si>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</si>
  <si>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</si>
  <si>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</si>
  <si>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</si>
  <si>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会理县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</si>
  <si>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</si>
  <si>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</si>
  <si>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</si>
  <si>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</si>
  <si>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  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</si>
  <si>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</si>
  <si>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</si>
  <si>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</si>
  <si>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</si>
  <si>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</si>
  <si>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</si>
  <si>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</si>
  <si>
    <t>2021中央财政农业资源及生态保护补助专项资金（提前一批）安排情况公告表</t>
  </si>
  <si>
    <t>附件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</si>
</sst>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7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Times New Roman"/>
      <family val="1"/>
    </font>
    <font>
      <b/>
      <sz val="10"/>
      <color indexed="8"/>
      <name val="黑体"/>
      <family val="3"/>
    </font>
    <font>
      <b/>
      <sz val="8"/>
      <color indexed="8"/>
      <name val="Times New Roman"/>
      <family val="1"/>
    </font>
    <font>
      <b/>
      <sz val="14"/>
      <color indexed="8"/>
      <name val="黑体"/>
      <family val="3"/>
    </font>
    <font>
      <b/>
      <sz val="11"/>
      <color indexed="8"/>
      <name val="Times New Roman"/>
      <family val="1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Times New Roman"/>
      <family val="1"/>
    </font>
    <font>
      <b/>
      <sz val="10"/>
      <color theme="1"/>
      <name val="黑体"/>
      <family val="3"/>
    </font>
    <font>
      <b/>
      <sz val="12"/>
      <color theme="1"/>
      <name val="宋体"/>
      <family val="0"/>
    </font>
    <font>
      <b/>
      <sz val="14"/>
      <color theme="1"/>
      <name val="黑体"/>
      <family val="3"/>
    </font>
    <font>
      <b/>
      <sz val="10"/>
      <color theme="1"/>
      <name val="宋体"/>
      <family val="0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宋体"/>
      <family val="0"/>
    </font>
    <font>
      <b/>
      <sz val="11"/>
      <color theme="1"/>
      <name val="宋体"/>
      <family val="0"/>
    </font>
    <font>
      <b/>
      <sz val="18"/>
      <color theme="1"/>
      <name val="方正小标宋简体"/>
      <family val="0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38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176" fontId="57" fillId="0" borderId="10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/>
    </xf>
    <xf numFmtId="176" fontId="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176" fontId="56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 shrinkToFit="1"/>
    </xf>
    <xf numFmtId="0" fontId="61" fillId="0" borderId="10" xfId="0" applyNumberFormat="1" applyFont="1" applyFill="1" applyBorder="1" applyAlignment="1" applyProtection="1">
      <alignment horizontal="center" vertical="center" wrapText="1"/>
      <protection/>
    </xf>
    <xf numFmtId="177" fontId="60" fillId="0" borderId="10" xfId="0" applyNumberFormat="1" applyFont="1" applyFill="1" applyBorder="1" applyAlignment="1">
      <alignment vertical="center" wrapText="1" shrinkToFit="1"/>
    </xf>
    <xf numFmtId="0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>
      <alignment horizontal="center" vertical="center" shrinkToFit="1"/>
    </xf>
    <xf numFmtId="0" fontId="62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8" fillId="0" borderId="10" xfId="0" applyFont="1" applyFill="1" applyBorder="1" applyAlignment="1" applyProtection="1">
      <alignment vertical="center" wrapText="1"/>
      <protection/>
    </xf>
    <xf numFmtId="177" fontId="60" fillId="0" borderId="10" xfId="0" applyNumberFormat="1" applyFont="1" applyFill="1" applyBorder="1" applyAlignment="1" applyProtection="1">
      <alignment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Fill="1" applyBorder="1" applyAlignment="1" applyProtection="1">
      <alignment vertical="center" wrapText="1" shrinkToFit="1"/>
      <protection locked="0"/>
    </xf>
    <xf numFmtId="0" fontId="61" fillId="0" borderId="12" xfId="0" applyFont="1" applyFill="1" applyBorder="1" applyAlignment="1" applyProtection="1">
      <alignment vertical="center" wrapText="1" shrinkToFit="1"/>
      <protection locked="0"/>
    </xf>
    <xf numFmtId="0" fontId="56" fillId="0" borderId="0" xfId="0" applyFont="1" applyFill="1" applyAlignment="1" applyProtection="1">
      <alignment vertical="center" wrapText="1"/>
      <protection locked="0"/>
    </xf>
    <xf numFmtId="176" fontId="56" fillId="0" borderId="0" xfId="0" applyNumberFormat="1" applyFont="1" applyFill="1" applyAlignment="1" applyProtection="1">
      <alignment vertical="center" wrapText="1"/>
      <protection locked="0"/>
    </xf>
    <xf numFmtId="176" fontId="56" fillId="0" borderId="0" xfId="0" applyNumberFormat="1" applyFont="1" applyFill="1" applyAlignment="1" applyProtection="1">
      <alignment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60" fillId="0" borderId="10" xfId="0" applyFont="1" applyFill="1" applyBorder="1" applyAlignment="1" applyProtection="1">
      <alignment vertical="center" wrapText="1"/>
      <protection/>
    </xf>
    <xf numFmtId="0" fontId="65" fillId="0" borderId="0" xfId="0" applyNumberFormat="1" applyFont="1" applyFill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right" vertical="center"/>
    </xf>
    <xf numFmtId="176" fontId="57" fillId="0" borderId="13" xfId="0" applyNumberFormat="1" applyFont="1" applyFill="1" applyBorder="1" applyAlignment="1">
      <alignment horizontal="center" vertical="center" wrapText="1"/>
    </xf>
    <xf numFmtId="176" fontId="57" fillId="0" borderId="14" xfId="0" applyNumberFormat="1" applyFont="1" applyFill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 shrinkToFit="1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57" fillId="0" borderId="16" xfId="0" applyNumberFormat="1" applyFont="1" applyFill="1" applyBorder="1" applyAlignment="1">
      <alignment horizontal="center" vertical="center" wrapText="1"/>
    </xf>
    <xf numFmtId="176" fontId="57" fillId="0" borderId="17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</cellXfs>
  <cellStyles count="56">
    <cellStyle name="Normal" xfId="0"/>
    <cellStyle name="_ET_STYLE_NoName_00_" xfId="15"/>
    <cellStyle name="_ET_STYLE_NoName_00__直补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Hyperlink" xfId="46"/>
    <cellStyle name="好" xfId="47"/>
    <cellStyle name="汇总" xfId="48"/>
    <cellStyle name="Currency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2"/>
  <sheetViews>
    <sheetView showZero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" sqref="J6"/>
    </sheetView>
  </sheetViews>
  <sheetFormatPr defaultColWidth="8.75390625" defaultRowHeight="14.25"/>
  <cols>
    <col min="1" max="1" width="15.50390625" style="9" customWidth="1"/>
    <col min="2" max="2" width="11.50390625" style="10" customWidth="1"/>
    <col min="3" max="3" width="11.25390625" style="10" customWidth="1"/>
    <col min="4" max="4" width="13.125" style="10" customWidth="1"/>
    <col min="5" max="5" width="11.875" style="10" customWidth="1"/>
    <col min="6" max="6" width="12.125" style="10" customWidth="1"/>
    <col min="7" max="7" width="9.75390625" style="10" customWidth="1"/>
    <col min="8" max="8" width="11.875" style="10" customWidth="1"/>
    <col min="9" max="9" width="11.375" style="10" customWidth="1"/>
    <col min="10" max="10" width="9.75390625" style="10" customWidth="1"/>
    <col min="11" max="11" width="10.50390625" style="1" customWidth="1"/>
    <col min="12" max="12" width="7.00390625" style="1" customWidth="1"/>
    <col min="13" max="13" width="9.75390625" style="1" customWidth="1"/>
    <col min="14" max="42" width="9.00390625" style="1" bestFit="1" customWidth="1"/>
    <col min="43" max="16384" width="8.75390625" style="1" customWidth="1"/>
  </cols>
  <sheetData>
    <row r="1" ht="18.75" customHeight="1">
      <c r="A1" s="11" t="s">
        <v>251</v>
      </c>
    </row>
    <row r="2" spans="1:13" ht="36.75" customHeight="1">
      <c r="A2" s="32" t="s">
        <v>250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" customFormat="1" ht="21" customHeight="1">
      <c r="A3" s="33"/>
      <c r="B3" s="33"/>
      <c r="C3" s="33"/>
      <c r="D3" s="33"/>
      <c r="E3" s="33"/>
      <c r="F3" s="33"/>
      <c r="G3" s="5"/>
      <c r="H3" s="5"/>
      <c r="I3" s="5"/>
      <c r="J3" s="5"/>
      <c r="K3" s="6"/>
      <c r="L3" s="34" t="s">
        <v>0</v>
      </c>
      <c r="M3" s="35"/>
    </row>
    <row r="4" spans="1:13" s="3" customFormat="1" ht="27" customHeight="1">
      <c r="A4" s="39" t="s">
        <v>1</v>
      </c>
      <c r="B4" s="40" t="s">
        <v>2</v>
      </c>
      <c r="C4" s="40" t="s">
        <v>3</v>
      </c>
      <c r="D4" s="4" t="s">
        <v>4</v>
      </c>
      <c r="E4" s="4" t="s">
        <v>5</v>
      </c>
      <c r="F4" s="36" t="s">
        <v>6</v>
      </c>
      <c r="G4" s="37"/>
      <c r="H4" s="37"/>
      <c r="I4" s="37"/>
      <c r="J4" s="38"/>
      <c r="K4" s="45" t="s">
        <v>7</v>
      </c>
      <c r="L4" s="46" t="s">
        <v>8</v>
      </c>
      <c r="M4" s="49" t="s">
        <v>9</v>
      </c>
    </row>
    <row r="5" spans="1:13" s="3" customFormat="1" ht="15" customHeight="1">
      <c r="A5" s="39"/>
      <c r="B5" s="40"/>
      <c r="C5" s="40"/>
      <c r="D5" s="41" t="s">
        <v>14</v>
      </c>
      <c r="E5" s="43" t="s">
        <v>15</v>
      </c>
      <c r="F5" s="43" t="s">
        <v>16</v>
      </c>
      <c r="G5" s="40" t="s">
        <v>17</v>
      </c>
      <c r="H5" s="40"/>
      <c r="I5" s="40"/>
      <c r="J5" s="40"/>
      <c r="K5" s="45"/>
      <c r="L5" s="47"/>
      <c r="M5" s="49"/>
    </row>
    <row r="6" spans="1:13" s="3" customFormat="1" ht="36" customHeight="1">
      <c r="A6" s="39"/>
      <c r="B6" s="40"/>
      <c r="C6" s="40"/>
      <c r="D6" s="42"/>
      <c r="E6" s="44"/>
      <c r="F6" s="44"/>
      <c r="G6" s="4" t="s">
        <v>10</v>
      </c>
      <c r="H6" s="4" t="s">
        <v>11</v>
      </c>
      <c r="I6" s="4" t="s">
        <v>12</v>
      </c>
      <c r="J6" s="7" t="s">
        <v>13</v>
      </c>
      <c r="K6" s="45"/>
      <c r="L6" s="48"/>
      <c r="M6" s="49"/>
    </row>
    <row r="7" spans="1:13" ht="33" customHeight="1">
      <c r="A7" s="12" t="s">
        <v>2</v>
      </c>
      <c r="B7" s="13">
        <f aca="true" t="shared" si="0" ref="B7:J7">B10+B34+B40+B41+B42+B47+B48+B49+B54+B55+B56+B57+B58+B62+B63+B64+B65+B66+B71+B72+B73+B74+B75+B76+B77+B82+B83+B84+B85+B86+B90+B91+B92+B93+B97+B98+B99+B100+B106+B107+B108+B109+B110+B111+B112+B113+B118+B119+B120+B121+B122+B123+B124+B128+B129+B130+B131+B132+B137+B138+B139+B140+B141+B142+B143+B144+B148+B149+B150+B151+B152+B156+B157+B158+B159+B160+B161+B165+B166+B167+B168+B169+B170+B171+B175+B176+B177+B178+B181+B182+B183+B198+B218</f>
        <v>137806.99999999997</v>
      </c>
      <c r="C7" s="13">
        <f t="shared" si="0"/>
        <v>74803</v>
      </c>
      <c r="D7" s="13">
        <f t="shared" si="0"/>
        <v>10389</v>
      </c>
      <c r="E7" s="13">
        <f t="shared" si="0"/>
        <v>1386.9999999999998</v>
      </c>
      <c r="F7" s="13">
        <f t="shared" si="0"/>
        <v>37500</v>
      </c>
      <c r="G7" s="13">
        <f t="shared" si="0"/>
        <v>5427.999999999998</v>
      </c>
      <c r="H7" s="13">
        <f t="shared" si="0"/>
        <v>1200</v>
      </c>
      <c r="I7" s="13">
        <f t="shared" si="0"/>
        <v>500</v>
      </c>
      <c r="J7" s="13">
        <f t="shared" si="0"/>
        <v>6600</v>
      </c>
      <c r="K7" s="18"/>
      <c r="L7" s="18"/>
      <c r="M7" s="8"/>
    </row>
    <row r="8" spans="1:13" ht="30.75" customHeight="1" hidden="1">
      <c r="A8" s="12" t="s">
        <v>18</v>
      </c>
      <c r="B8" s="13">
        <f aca="true" t="shared" si="1" ref="B8:J8">B55+B56+B57+B74+B75+B79+B80+B81+B82+B83+B84+B85+B105+B109+B110+B111+B116+B117+B118+B119+B120+B121+B123+B139+B140+B141+B142+B143+B146+B147+B148+B149+B150+B151+B154+B155+B156+B157+B158+B159+B173+B160+B174+B175+B176+B177+B185+B186+B187+B188+B189+B190+B191+B192+B193+B194+B195+B196+B197+B200+B201+B202+B203+B204+B205+B206+B207+B208+B209+B210+B211+B212+B213+B214+B215+B216+B217+B221+B222+B227+B228+B229+B231+B230+B233+B234+B235+B236</f>
        <v>110985.70000000003</v>
      </c>
      <c r="C8" s="13">
        <f t="shared" si="1"/>
        <v>72283.70000000003</v>
      </c>
      <c r="D8" s="13">
        <f t="shared" si="1"/>
        <v>3200</v>
      </c>
      <c r="E8" s="13">
        <f t="shared" si="1"/>
        <v>734.9999999999997</v>
      </c>
      <c r="F8" s="13">
        <f t="shared" si="1"/>
        <v>21750</v>
      </c>
      <c r="G8" s="13">
        <f t="shared" si="1"/>
        <v>5132.799999999998</v>
      </c>
      <c r="H8" s="13">
        <f t="shared" si="1"/>
        <v>1200</v>
      </c>
      <c r="I8" s="13">
        <f t="shared" si="1"/>
        <v>284.19999999999993</v>
      </c>
      <c r="J8" s="13">
        <f t="shared" si="1"/>
        <v>6400</v>
      </c>
      <c r="K8" s="18"/>
      <c r="L8" s="18"/>
      <c r="M8" s="8"/>
    </row>
    <row r="9" spans="1:13" ht="34.5" customHeight="1" hidden="1">
      <c r="A9" s="12" t="s">
        <v>19</v>
      </c>
      <c r="B9" s="13">
        <f aca="true" t="shared" si="2" ref="B9:J9">B56+B57+B74+B75+B80+B81+B82+B83+B84+B85+B109+B111+B117+B118+B121+B123+B143+B146+B156+B160+B173+B175+B176+B177+B186+B185+B187+B188+B189+B190+B191+B192+B193+B194+B195+B196+B197+B200+B201+B202+B203+B204+B205+B206+B207+B208+B209+B210+B211+B212+B213+B214+B215+B216+B217+B221+B222+B227+B228+B229+B230+B231+B233+B234+B235+B236</f>
        <v>97301.60000000003</v>
      </c>
      <c r="C9" s="13">
        <f t="shared" si="2"/>
        <v>72283.70000000003</v>
      </c>
      <c r="D9" s="13">
        <f t="shared" si="2"/>
        <v>800</v>
      </c>
      <c r="E9" s="13">
        <f t="shared" si="2"/>
        <v>525.0000000000002</v>
      </c>
      <c r="F9" s="13">
        <f t="shared" si="2"/>
        <v>11175</v>
      </c>
      <c r="G9" s="13">
        <f t="shared" si="2"/>
        <v>5083.5999999999985</v>
      </c>
      <c r="H9" s="13">
        <f t="shared" si="2"/>
        <v>1200</v>
      </c>
      <c r="I9" s="13">
        <f t="shared" si="2"/>
        <v>229.29999999999995</v>
      </c>
      <c r="J9" s="13">
        <f t="shared" si="2"/>
        <v>6005</v>
      </c>
      <c r="K9" s="18"/>
      <c r="L9" s="18"/>
      <c r="M9" s="8"/>
    </row>
    <row r="10" spans="1:13" ht="19.5" customHeight="1">
      <c r="A10" s="14" t="s">
        <v>20</v>
      </c>
      <c r="B10" s="15">
        <f aca="true" t="shared" si="3" ref="B10:J10">SUM(B11:B33)</f>
        <v>3424.6</v>
      </c>
      <c r="C10" s="15">
        <f t="shared" si="3"/>
        <v>0</v>
      </c>
      <c r="D10" s="15">
        <f t="shared" si="3"/>
        <v>900</v>
      </c>
      <c r="E10" s="15">
        <f t="shared" si="3"/>
        <v>4.8</v>
      </c>
      <c r="F10" s="15">
        <f t="shared" si="3"/>
        <v>2460</v>
      </c>
      <c r="G10" s="15">
        <f t="shared" si="3"/>
        <v>24.6</v>
      </c>
      <c r="H10" s="15">
        <f t="shared" si="3"/>
        <v>0</v>
      </c>
      <c r="I10" s="15">
        <f t="shared" si="3"/>
        <v>35.199999999999996</v>
      </c>
      <c r="J10" s="15">
        <f t="shared" si="3"/>
        <v>0</v>
      </c>
      <c r="K10" s="19"/>
      <c r="L10" s="19"/>
      <c r="M10" s="21"/>
    </row>
    <row r="11" spans="1:13" ht="19.5" customHeight="1">
      <c r="A11" s="16" t="s">
        <v>21</v>
      </c>
      <c r="B11" s="15">
        <f aca="true" t="shared" si="4" ref="B11:B33">SUM(C11:J11)</f>
        <v>4.8</v>
      </c>
      <c r="C11" s="15">
        <v>0</v>
      </c>
      <c r="D11" s="15">
        <v>0</v>
      </c>
      <c r="E11" s="15">
        <v>4.8</v>
      </c>
      <c r="F11" s="15"/>
      <c r="G11" s="15">
        <v>0</v>
      </c>
      <c r="H11" s="15">
        <v>0</v>
      </c>
      <c r="I11" s="15">
        <v>0</v>
      </c>
      <c r="J11" s="15">
        <v>0</v>
      </c>
      <c r="K11" s="19"/>
      <c r="L11" s="19"/>
      <c r="M11" s="21"/>
    </row>
    <row r="12" spans="1:13" ht="19.5" customHeight="1" hidden="1">
      <c r="A12" s="17" t="s">
        <v>22</v>
      </c>
      <c r="B12" s="15">
        <f t="shared" si="4"/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9"/>
      <c r="L12" s="19"/>
      <c r="M12" s="21"/>
    </row>
    <row r="13" spans="1:13" ht="19.5" customHeight="1" hidden="1">
      <c r="A13" s="17" t="s">
        <v>23</v>
      </c>
      <c r="B13" s="15">
        <f t="shared" si="4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9"/>
      <c r="L13" s="19"/>
      <c r="M13" s="21"/>
    </row>
    <row r="14" spans="1:13" ht="19.5" customHeight="1" hidden="1">
      <c r="A14" s="17" t="s">
        <v>24</v>
      </c>
      <c r="B14" s="15">
        <f t="shared" si="4"/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9"/>
      <c r="L14" s="19"/>
      <c r="M14" s="21"/>
    </row>
    <row r="15" spans="1:13" ht="19.5" customHeight="1" hidden="1">
      <c r="A15" s="17" t="s">
        <v>25</v>
      </c>
      <c r="B15" s="15">
        <f t="shared" si="4"/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9"/>
      <c r="L15" s="19"/>
      <c r="M15" s="21"/>
    </row>
    <row r="16" spans="1:13" ht="19.5" customHeight="1" hidden="1">
      <c r="A16" s="17" t="s">
        <v>26</v>
      </c>
      <c r="B16" s="15">
        <f t="shared" si="4"/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9"/>
      <c r="L16" s="19"/>
      <c r="M16" s="21"/>
    </row>
    <row r="17" spans="1:13" ht="19.5" customHeight="1">
      <c r="A17" s="16" t="s">
        <v>27</v>
      </c>
      <c r="B17" s="15">
        <f t="shared" si="4"/>
        <v>2.1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2.1</v>
      </c>
      <c r="J17" s="15">
        <v>0</v>
      </c>
      <c r="K17" s="19"/>
      <c r="L17" s="19"/>
      <c r="M17" s="21"/>
    </row>
    <row r="18" spans="1:13" ht="19.5" customHeight="1">
      <c r="A18" s="16" t="s">
        <v>28</v>
      </c>
      <c r="B18" s="15">
        <f t="shared" si="4"/>
        <v>62.1</v>
      </c>
      <c r="C18" s="15">
        <v>0</v>
      </c>
      <c r="D18" s="15">
        <v>0</v>
      </c>
      <c r="E18" s="15">
        <v>0</v>
      </c>
      <c r="F18" s="15">
        <v>60</v>
      </c>
      <c r="G18" s="15">
        <v>0</v>
      </c>
      <c r="H18" s="15">
        <v>0</v>
      </c>
      <c r="I18" s="15">
        <v>2.1</v>
      </c>
      <c r="J18" s="15">
        <v>0</v>
      </c>
      <c r="K18" s="19"/>
      <c r="L18" s="19"/>
      <c r="M18" s="22"/>
    </row>
    <row r="19" spans="1:13" ht="19.5" customHeight="1">
      <c r="A19" s="16" t="s">
        <v>29</v>
      </c>
      <c r="B19" s="15">
        <f t="shared" si="4"/>
        <v>2.2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2.2</v>
      </c>
      <c r="J19" s="15">
        <v>0</v>
      </c>
      <c r="K19" s="19"/>
      <c r="L19" s="19"/>
      <c r="M19" s="22"/>
    </row>
    <row r="20" spans="1:13" ht="19.5" customHeight="1">
      <c r="A20" s="16" t="s">
        <v>30</v>
      </c>
      <c r="B20" s="15">
        <f t="shared" si="4"/>
        <v>2.1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2.1</v>
      </c>
      <c r="J20" s="15">
        <v>0</v>
      </c>
      <c r="K20" s="19"/>
      <c r="L20" s="19"/>
      <c r="M20" s="22"/>
    </row>
    <row r="21" spans="1:13" ht="19.5" customHeight="1">
      <c r="A21" s="16" t="s">
        <v>31</v>
      </c>
      <c r="B21" s="15">
        <f t="shared" si="4"/>
        <v>1002.3</v>
      </c>
      <c r="C21" s="15">
        <v>0</v>
      </c>
      <c r="D21" s="15">
        <v>400</v>
      </c>
      <c r="E21" s="15">
        <v>0</v>
      </c>
      <c r="F21" s="15">
        <v>600</v>
      </c>
      <c r="G21" s="15">
        <v>0</v>
      </c>
      <c r="H21" s="15">
        <v>0</v>
      </c>
      <c r="I21" s="15">
        <v>2.3</v>
      </c>
      <c r="J21" s="15">
        <v>0</v>
      </c>
      <c r="K21" s="19"/>
      <c r="L21" s="19"/>
      <c r="M21" s="22"/>
    </row>
    <row r="22" spans="1:13" ht="19.5" customHeight="1">
      <c r="A22" s="16" t="s">
        <v>32</v>
      </c>
      <c r="B22" s="15">
        <f t="shared" si="4"/>
        <v>2.2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2.2</v>
      </c>
      <c r="J22" s="15">
        <v>0</v>
      </c>
      <c r="K22" s="19"/>
      <c r="L22" s="19"/>
      <c r="M22" s="22"/>
    </row>
    <row r="23" spans="1:13" ht="19.5" customHeight="1">
      <c r="A23" s="16" t="s">
        <v>33</v>
      </c>
      <c r="B23" s="15">
        <f t="shared" si="4"/>
        <v>2.2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2.2</v>
      </c>
      <c r="J23" s="15">
        <v>0</v>
      </c>
      <c r="K23" s="19"/>
      <c r="L23" s="19"/>
      <c r="M23" s="22"/>
    </row>
    <row r="24" spans="1:13" ht="19.5" customHeight="1">
      <c r="A24" s="16" t="s">
        <v>34</v>
      </c>
      <c r="B24" s="15">
        <f t="shared" si="4"/>
        <v>551.8000000000001</v>
      </c>
      <c r="C24" s="15">
        <v>0</v>
      </c>
      <c r="D24" s="15">
        <v>0</v>
      </c>
      <c r="E24" s="15">
        <v>0</v>
      </c>
      <c r="F24" s="15">
        <v>525</v>
      </c>
      <c r="G24" s="15">
        <v>24.6</v>
      </c>
      <c r="H24" s="15">
        <v>0</v>
      </c>
      <c r="I24" s="15">
        <v>2.2</v>
      </c>
      <c r="J24" s="15">
        <v>0</v>
      </c>
      <c r="K24" s="19"/>
      <c r="L24" s="19"/>
      <c r="M24" s="22"/>
    </row>
    <row r="25" spans="1:13" ht="19.5" customHeight="1">
      <c r="A25" s="16" t="s">
        <v>35</v>
      </c>
      <c r="B25" s="15">
        <f t="shared" si="4"/>
        <v>2.2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2.2</v>
      </c>
      <c r="J25" s="15">
        <v>0</v>
      </c>
      <c r="K25" s="19"/>
      <c r="L25" s="19"/>
      <c r="M25" s="22"/>
    </row>
    <row r="26" spans="1:13" ht="19.5" customHeight="1">
      <c r="A26" s="16" t="s">
        <v>36</v>
      </c>
      <c r="B26" s="15">
        <f t="shared" si="4"/>
        <v>2.1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2.1</v>
      </c>
      <c r="J26" s="15">
        <v>0</v>
      </c>
      <c r="K26" s="19"/>
      <c r="L26" s="19"/>
      <c r="M26" s="22"/>
    </row>
    <row r="27" spans="1:13" ht="19.5" customHeight="1">
      <c r="A27" s="16" t="s">
        <v>37</v>
      </c>
      <c r="B27" s="15">
        <f t="shared" si="4"/>
        <v>77.2</v>
      </c>
      <c r="C27" s="15">
        <v>0</v>
      </c>
      <c r="D27" s="15">
        <v>0</v>
      </c>
      <c r="E27" s="15">
        <v>0</v>
      </c>
      <c r="F27" s="15">
        <v>75</v>
      </c>
      <c r="G27" s="15">
        <v>0</v>
      </c>
      <c r="H27" s="15">
        <v>0</v>
      </c>
      <c r="I27" s="15">
        <v>2.2</v>
      </c>
      <c r="J27" s="15">
        <v>0</v>
      </c>
      <c r="K27" s="19"/>
      <c r="L27" s="19"/>
      <c r="M27" s="22"/>
    </row>
    <row r="28" spans="1:13" ht="19.5" customHeight="1">
      <c r="A28" s="16" t="s">
        <v>38</v>
      </c>
      <c r="B28" s="15">
        <f t="shared" si="4"/>
        <v>2.3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2.3</v>
      </c>
      <c r="J28" s="15">
        <v>0</v>
      </c>
      <c r="K28" s="19"/>
      <c r="L28" s="19"/>
      <c r="M28" s="22"/>
    </row>
    <row r="29" spans="1:13" ht="19.5" customHeight="1">
      <c r="A29" s="16" t="s">
        <v>39</v>
      </c>
      <c r="B29" s="15">
        <f t="shared" si="4"/>
        <v>527.2</v>
      </c>
      <c r="C29" s="15">
        <v>0</v>
      </c>
      <c r="D29" s="15">
        <v>0</v>
      </c>
      <c r="E29" s="15">
        <v>0</v>
      </c>
      <c r="F29" s="15">
        <v>525</v>
      </c>
      <c r="G29" s="15">
        <v>0</v>
      </c>
      <c r="H29" s="15">
        <v>0</v>
      </c>
      <c r="I29" s="15">
        <v>2.2</v>
      </c>
      <c r="J29" s="15">
        <v>0</v>
      </c>
      <c r="K29" s="19"/>
      <c r="L29" s="19"/>
      <c r="M29" s="22"/>
    </row>
    <row r="30" spans="1:13" ht="19.5" customHeight="1">
      <c r="A30" s="16" t="s">
        <v>40</v>
      </c>
      <c r="B30" s="15">
        <f t="shared" si="4"/>
        <v>527.2</v>
      </c>
      <c r="C30" s="15">
        <v>0</v>
      </c>
      <c r="D30" s="15">
        <v>0</v>
      </c>
      <c r="E30" s="15">
        <v>0</v>
      </c>
      <c r="F30" s="15">
        <v>525</v>
      </c>
      <c r="G30" s="15">
        <v>0</v>
      </c>
      <c r="H30" s="15">
        <v>0</v>
      </c>
      <c r="I30" s="15">
        <v>2.2</v>
      </c>
      <c r="J30" s="15">
        <v>0</v>
      </c>
      <c r="K30" s="19"/>
      <c r="L30" s="19"/>
      <c r="M30" s="22"/>
    </row>
    <row r="31" spans="1:13" ht="19.5" customHeight="1">
      <c r="A31" s="16" t="s">
        <v>41</v>
      </c>
      <c r="B31" s="15">
        <f t="shared" si="4"/>
        <v>652.5</v>
      </c>
      <c r="C31" s="15">
        <v>0</v>
      </c>
      <c r="D31" s="15">
        <v>500</v>
      </c>
      <c r="E31" s="15">
        <v>0</v>
      </c>
      <c r="F31" s="15">
        <v>150</v>
      </c>
      <c r="G31" s="15">
        <v>0</v>
      </c>
      <c r="H31" s="15">
        <v>0</v>
      </c>
      <c r="I31" s="15">
        <v>2.5</v>
      </c>
      <c r="J31" s="15">
        <v>0</v>
      </c>
      <c r="K31" s="19"/>
      <c r="L31" s="19"/>
      <c r="M31" s="22"/>
    </row>
    <row r="32" spans="1:13" ht="19.5" customHeight="1" hidden="1">
      <c r="A32" s="16" t="s">
        <v>42</v>
      </c>
      <c r="B32" s="15">
        <f t="shared" si="4"/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9"/>
      <c r="L32" s="19"/>
      <c r="M32" s="22"/>
    </row>
    <row r="33" spans="1:13" ht="19.5" customHeight="1">
      <c r="A33" s="16" t="s">
        <v>43</v>
      </c>
      <c r="B33" s="15">
        <f t="shared" si="4"/>
        <v>2.1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2.1</v>
      </c>
      <c r="J33" s="15">
        <v>0</v>
      </c>
      <c r="K33" s="19"/>
      <c r="L33" s="19"/>
      <c r="M33" s="22"/>
    </row>
    <row r="34" spans="1:13" ht="19.5" customHeight="1">
      <c r="A34" s="14" t="s">
        <v>44</v>
      </c>
      <c r="B34" s="15">
        <f aca="true" t="shared" si="5" ref="B34:J34">B35+B36+B37+B38+B39</f>
        <v>538.2</v>
      </c>
      <c r="C34" s="15">
        <f t="shared" si="5"/>
        <v>0</v>
      </c>
      <c r="D34" s="15">
        <f t="shared" si="5"/>
        <v>0</v>
      </c>
      <c r="E34" s="15">
        <f t="shared" si="5"/>
        <v>4.5</v>
      </c>
      <c r="F34" s="15">
        <f t="shared" si="5"/>
        <v>525</v>
      </c>
      <c r="G34" s="15">
        <f t="shared" si="5"/>
        <v>0</v>
      </c>
      <c r="H34" s="15">
        <f t="shared" si="5"/>
        <v>0</v>
      </c>
      <c r="I34" s="15">
        <f t="shared" si="5"/>
        <v>8.700000000000001</v>
      </c>
      <c r="J34" s="15">
        <f t="shared" si="5"/>
        <v>0</v>
      </c>
      <c r="K34" s="19"/>
      <c r="L34" s="19"/>
      <c r="M34" s="21"/>
    </row>
    <row r="35" spans="1:13" ht="19.5" customHeight="1">
      <c r="A35" s="14" t="s">
        <v>45</v>
      </c>
      <c r="B35" s="15">
        <f aca="true" t="shared" si="6" ref="B35:B41">SUM(C35:J35)</f>
        <v>4.5</v>
      </c>
      <c r="C35" s="15">
        <v>0</v>
      </c>
      <c r="D35" s="15">
        <v>0</v>
      </c>
      <c r="E35" s="15">
        <v>4.5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9"/>
      <c r="L35" s="19"/>
      <c r="M35" s="21"/>
    </row>
    <row r="36" spans="1:13" ht="19.5" customHeight="1">
      <c r="A36" s="14" t="s">
        <v>46</v>
      </c>
      <c r="B36" s="15">
        <f t="shared" si="6"/>
        <v>2.1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2.1</v>
      </c>
      <c r="J36" s="15">
        <v>0</v>
      </c>
      <c r="K36" s="19"/>
      <c r="L36" s="19"/>
      <c r="M36" s="22"/>
    </row>
    <row r="37" spans="1:13" ht="19.5" customHeight="1">
      <c r="A37" s="14" t="s">
        <v>47</v>
      </c>
      <c r="B37" s="15">
        <f t="shared" si="6"/>
        <v>77.2</v>
      </c>
      <c r="C37" s="15">
        <v>0</v>
      </c>
      <c r="D37" s="15">
        <v>0</v>
      </c>
      <c r="E37" s="15">
        <v>0</v>
      </c>
      <c r="F37" s="15">
        <v>75</v>
      </c>
      <c r="G37" s="15">
        <v>0</v>
      </c>
      <c r="H37" s="15">
        <v>0</v>
      </c>
      <c r="I37" s="15">
        <v>2.2</v>
      </c>
      <c r="J37" s="15">
        <v>0</v>
      </c>
      <c r="K37" s="19"/>
      <c r="L37" s="19"/>
      <c r="M37" s="22"/>
    </row>
    <row r="38" spans="1:13" ht="19.5" customHeight="1">
      <c r="A38" s="14" t="s">
        <v>48</v>
      </c>
      <c r="B38" s="15">
        <f t="shared" si="6"/>
        <v>227.2</v>
      </c>
      <c r="C38" s="15">
        <v>0</v>
      </c>
      <c r="D38" s="15">
        <v>0</v>
      </c>
      <c r="E38" s="15">
        <v>0</v>
      </c>
      <c r="F38" s="15">
        <v>225</v>
      </c>
      <c r="G38" s="15">
        <v>0</v>
      </c>
      <c r="H38" s="15">
        <v>0</v>
      </c>
      <c r="I38" s="15">
        <v>2.2</v>
      </c>
      <c r="J38" s="15">
        <v>0</v>
      </c>
      <c r="K38" s="19"/>
      <c r="L38" s="19"/>
      <c r="M38" s="22"/>
    </row>
    <row r="39" spans="1:13" ht="19.5" customHeight="1">
      <c r="A39" s="14" t="s">
        <v>49</v>
      </c>
      <c r="B39" s="15">
        <f t="shared" si="6"/>
        <v>227.2</v>
      </c>
      <c r="C39" s="15">
        <v>0</v>
      </c>
      <c r="D39" s="15">
        <v>0</v>
      </c>
      <c r="E39" s="15">
        <v>0</v>
      </c>
      <c r="F39" s="15">
        <v>225</v>
      </c>
      <c r="G39" s="15">
        <v>0</v>
      </c>
      <c r="H39" s="15">
        <v>0</v>
      </c>
      <c r="I39" s="15">
        <v>2.2</v>
      </c>
      <c r="J39" s="15">
        <v>0</v>
      </c>
      <c r="K39" s="19"/>
      <c r="L39" s="19"/>
      <c r="M39" s="22"/>
    </row>
    <row r="40" spans="1:13" ht="19.5" customHeight="1">
      <c r="A40" s="14" t="s">
        <v>50</v>
      </c>
      <c r="B40" s="15">
        <f t="shared" si="6"/>
        <v>377.3</v>
      </c>
      <c r="C40" s="15">
        <v>0</v>
      </c>
      <c r="D40" s="15">
        <v>0</v>
      </c>
      <c r="E40" s="15">
        <v>0</v>
      </c>
      <c r="F40" s="15">
        <v>375</v>
      </c>
      <c r="G40" s="15">
        <v>0</v>
      </c>
      <c r="H40" s="15">
        <v>0</v>
      </c>
      <c r="I40" s="15">
        <v>2.3</v>
      </c>
      <c r="J40" s="15">
        <v>0</v>
      </c>
      <c r="K40" s="19"/>
      <c r="L40" s="19"/>
      <c r="M40" s="22"/>
    </row>
    <row r="41" spans="1:13" ht="19.5" customHeight="1">
      <c r="A41" s="14" t="s">
        <v>51</v>
      </c>
      <c r="B41" s="15">
        <f t="shared" si="6"/>
        <v>244.8</v>
      </c>
      <c r="C41" s="15">
        <v>0</v>
      </c>
      <c r="D41" s="15">
        <v>0</v>
      </c>
      <c r="E41" s="15">
        <v>17.5</v>
      </c>
      <c r="F41" s="15">
        <v>225</v>
      </c>
      <c r="G41" s="15">
        <v>0</v>
      </c>
      <c r="H41" s="15">
        <v>0</v>
      </c>
      <c r="I41" s="15">
        <v>2.3</v>
      </c>
      <c r="J41" s="15">
        <v>0</v>
      </c>
      <c r="K41" s="19"/>
      <c r="L41" s="19"/>
      <c r="M41" s="22"/>
    </row>
    <row r="42" spans="1:13" ht="19.5" customHeight="1">
      <c r="A42" s="14" t="s">
        <v>52</v>
      </c>
      <c r="B42" s="15">
        <f aca="true" t="shared" si="7" ref="B42:J42">B43+B44+B45+B46</f>
        <v>6</v>
      </c>
      <c r="C42" s="15">
        <f t="shared" si="7"/>
        <v>0</v>
      </c>
      <c r="D42" s="15">
        <f t="shared" si="7"/>
        <v>0</v>
      </c>
      <c r="E42" s="15">
        <f t="shared" si="7"/>
        <v>3.8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15">
        <f t="shared" si="7"/>
        <v>2.2</v>
      </c>
      <c r="J42" s="15">
        <f t="shared" si="7"/>
        <v>0</v>
      </c>
      <c r="K42" s="19"/>
      <c r="L42" s="19"/>
      <c r="M42" s="21"/>
    </row>
    <row r="43" spans="1:13" ht="19.5" customHeight="1">
      <c r="A43" s="14" t="s">
        <v>53</v>
      </c>
      <c r="B43" s="15">
        <f aca="true" t="shared" si="8" ref="B43:B48">SUM(C43:J43)</f>
        <v>3.8</v>
      </c>
      <c r="C43" s="15">
        <v>0</v>
      </c>
      <c r="D43" s="15">
        <v>0</v>
      </c>
      <c r="E43" s="15">
        <v>3.8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9"/>
      <c r="L43" s="19"/>
      <c r="M43" s="21"/>
    </row>
    <row r="44" spans="1:13" ht="19.5" customHeight="1" hidden="1">
      <c r="A44" s="14" t="s">
        <v>54</v>
      </c>
      <c r="B44" s="15">
        <f t="shared" si="8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9"/>
      <c r="L44" s="19"/>
      <c r="M44" s="21"/>
    </row>
    <row r="45" spans="1:13" ht="19.5" customHeight="1" hidden="1">
      <c r="A45" s="14" t="s">
        <v>55</v>
      </c>
      <c r="B45" s="15">
        <f t="shared" si="8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9"/>
      <c r="L45" s="19"/>
      <c r="M45" s="21"/>
    </row>
    <row r="46" spans="1:13" ht="19.5" customHeight="1">
      <c r="A46" s="14" t="s">
        <v>56</v>
      </c>
      <c r="B46" s="15">
        <f t="shared" si="8"/>
        <v>2.2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2.2</v>
      </c>
      <c r="J46" s="15">
        <v>0</v>
      </c>
      <c r="K46" s="19"/>
      <c r="L46" s="19"/>
      <c r="M46" s="21"/>
    </row>
    <row r="47" spans="1:13" ht="19.5" customHeight="1">
      <c r="A47" s="14" t="s">
        <v>57</v>
      </c>
      <c r="B47" s="15">
        <f t="shared" si="8"/>
        <v>326.8</v>
      </c>
      <c r="C47" s="15">
        <v>0</v>
      </c>
      <c r="D47" s="15">
        <v>300</v>
      </c>
      <c r="E47" s="15">
        <v>0</v>
      </c>
      <c r="F47" s="15">
        <v>0</v>
      </c>
      <c r="G47" s="15">
        <v>24.6</v>
      </c>
      <c r="H47" s="15">
        <v>0</v>
      </c>
      <c r="I47" s="15">
        <v>2.2</v>
      </c>
      <c r="J47" s="15">
        <v>0</v>
      </c>
      <c r="K47" s="19"/>
      <c r="L47" s="19"/>
      <c r="M47" s="22"/>
    </row>
    <row r="48" spans="1:13" ht="19.5" customHeight="1">
      <c r="A48" s="14" t="s">
        <v>58</v>
      </c>
      <c r="B48" s="15">
        <f t="shared" si="8"/>
        <v>302.2</v>
      </c>
      <c r="C48" s="15">
        <v>0</v>
      </c>
      <c r="D48" s="15">
        <v>300</v>
      </c>
      <c r="E48" s="15">
        <v>0</v>
      </c>
      <c r="F48" s="15">
        <v>0</v>
      </c>
      <c r="G48" s="15">
        <v>0</v>
      </c>
      <c r="H48" s="15">
        <v>0</v>
      </c>
      <c r="I48" s="15">
        <v>2.2</v>
      </c>
      <c r="J48" s="15">
        <v>0</v>
      </c>
      <c r="K48" s="19"/>
      <c r="L48" s="19"/>
      <c r="M48" s="22"/>
    </row>
    <row r="49" spans="1:13" ht="19.5" customHeight="1">
      <c r="A49" s="14" t="s">
        <v>59</v>
      </c>
      <c r="B49" s="15">
        <f aca="true" t="shared" si="9" ref="B49:J49">B50+B51+B52+B53</f>
        <v>781</v>
      </c>
      <c r="C49" s="15">
        <f t="shared" si="9"/>
        <v>0</v>
      </c>
      <c r="D49" s="15">
        <f t="shared" si="9"/>
        <v>700</v>
      </c>
      <c r="E49" s="15">
        <f t="shared" si="9"/>
        <v>74.5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15">
        <f t="shared" si="9"/>
        <v>6.5</v>
      </c>
      <c r="J49" s="15">
        <f t="shared" si="9"/>
        <v>0</v>
      </c>
      <c r="K49" s="19"/>
      <c r="L49" s="19"/>
      <c r="M49" s="21"/>
    </row>
    <row r="50" spans="1:13" ht="19.5" customHeight="1">
      <c r="A50" s="14" t="s">
        <v>60</v>
      </c>
      <c r="B50" s="15">
        <f aca="true" t="shared" si="10" ref="B50:B57">SUM(C50:J50)</f>
        <v>4.5</v>
      </c>
      <c r="C50" s="15">
        <v>0</v>
      </c>
      <c r="D50" s="15">
        <v>0</v>
      </c>
      <c r="E50" s="15">
        <v>4.5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9"/>
      <c r="L50" s="19"/>
      <c r="M50" s="21"/>
    </row>
    <row r="51" spans="1:13" ht="19.5" customHeight="1">
      <c r="A51" s="14" t="s">
        <v>61</v>
      </c>
      <c r="B51" s="15">
        <f t="shared" si="10"/>
        <v>19.7</v>
      </c>
      <c r="C51" s="15">
        <v>0</v>
      </c>
      <c r="D51" s="15">
        <v>0</v>
      </c>
      <c r="E51" s="15">
        <v>17.5</v>
      </c>
      <c r="F51" s="15">
        <v>0</v>
      </c>
      <c r="G51" s="15">
        <v>0</v>
      </c>
      <c r="H51" s="15">
        <v>0</v>
      </c>
      <c r="I51" s="15">
        <v>2.2</v>
      </c>
      <c r="J51" s="15">
        <v>0</v>
      </c>
      <c r="K51" s="19"/>
      <c r="L51" s="19"/>
      <c r="M51" s="22"/>
    </row>
    <row r="52" spans="1:13" ht="19.5" customHeight="1">
      <c r="A52" s="14" t="s">
        <v>62</v>
      </c>
      <c r="B52" s="15">
        <f t="shared" si="10"/>
        <v>419.7</v>
      </c>
      <c r="C52" s="15">
        <v>0</v>
      </c>
      <c r="D52" s="15">
        <v>400</v>
      </c>
      <c r="E52" s="15">
        <v>17.5</v>
      </c>
      <c r="F52" s="15">
        <v>0</v>
      </c>
      <c r="G52" s="15">
        <v>0</v>
      </c>
      <c r="H52" s="15">
        <v>0</v>
      </c>
      <c r="I52" s="15">
        <v>2.2</v>
      </c>
      <c r="J52" s="15">
        <v>0</v>
      </c>
      <c r="K52" s="19"/>
      <c r="L52" s="19"/>
      <c r="M52" s="22"/>
    </row>
    <row r="53" spans="1:13" ht="19.5" customHeight="1">
      <c r="A53" s="14" t="s">
        <v>63</v>
      </c>
      <c r="B53" s="15">
        <f t="shared" si="10"/>
        <v>337.1</v>
      </c>
      <c r="C53" s="15">
        <v>0</v>
      </c>
      <c r="D53" s="15">
        <v>300</v>
      </c>
      <c r="E53" s="15">
        <v>35</v>
      </c>
      <c r="F53" s="15">
        <v>0</v>
      </c>
      <c r="G53" s="15">
        <v>0</v>
      </c>
      <c r="H53" s="15">
        <v>0</v>
      </c>
      <c r="I53" s="15">
        <v>2.1</v>
      </c>
      <c r="J53" s="15">
        <v>0</v>
      </c>
      <c r="K53" s="19"/>
      <c r="L53" s="19"/>
      <c r="M53" s="22"/>
    </row>
    <row r="54" spans="1:13" ht="19.5" customHeight="1">
      <c r="A54" s="14" t="s">
        <v>64</v>
      </c>
      <c r="B54" s="15">
        <f t="shared" si="10"/>
        <v>1337</v>
      </c>
      <c r="C54" s="15">
        <v>0</v>
      </c>
      <c r="D54" s="15">
        <v>0</v>
      </c>
      <c r="E54" s="15">
        <v>35</v>
      </c>
      <c r="F54" s="15">
        <v>1275</v>
      </c>
      <c r="G54" s="15">
        <v>24.6</v>
      </c>
      <c r="H54" s="15">
        <v>0</v>
      </c>
      <c r="I54" s="15">
        <v>2.4</v>
      </c>
      <c r="J54" s="15">
        <v>0</v>
      </c>
      <c r="K54" s="19"/>
      <c r="L54" s="19"/>
      <c r="M54" s="22"/>
    </row>
    <row r="55" spans="1:13" ht="19.5" customHeight="1">
      <c r="A55" s="14" t="s">
        <v>65</v>
      </c>
      <c r="B55" s="15">
        <f t="shared" si="10"/>
        <v>319.8</v>
      </c>
      <c r="C55" s="15">
        <v>0</v>
      </c>
      <c r="D55" s="15">
        <v>0</v>
      </c>
      <c r="E55" s="15">
        <v>17.5</v>
      </c>
      <c r="F55" s="15">
        <v>300</v>
      </c>
      <c r="G55" s="15">
        <v>0</v>
      </c>
      <c r="H55" s="15">
        <v>0</v>
      </c>
      <c r="I55" s="15">
        <v>2.3</v>
      </c>
      <c r="J55" s="15">
        <v>0</v>
      </c>
      <c r="K55" s="20" t="s">
        <v>66</v>
      </c>
      <c r="L55" s="19"/>
      <c r="M55" s="22"/>
    </row>
    <row r="56" spans="1:13" ht="19.5" customHeight="1">
      <c r="A56" s="14" t="s">
        <v>67</v>
      </c>
      <c r="B56" s="15">
        <f t="shared" si="10"/>
        <v>1636.1</v>
      </c>
      <c r="C56" s="15">
        <v>0</v>
      </c>
      <c r="D56" s="15">
        <v>0</v>
      </c>
      <c r="E56" s="15">
        <v>20.3</v>
      </c>
      <c r="F56" s="15">
        <v>225</v>
      </c>
      <c r="G56" s="15">
        <v>229.2</v>
      </c>
      <c r="H56" s="15">
        <v>155</v>
      </c>
      <c r="I56" s="15">
        <v>6.6</v>
      </c>
      <c r="J56" s="15">
        <v>1000</v>
      </c>
      <c r="K56" s="20" t="s">
        <v>68</v>
      </c>
      <c r="L56" s="19"/>
      <c r="M56" s="22"/>
    </row>
    <row r="57" spans="1:13" ht="19.5" customHeight="1">
      <c r="A57" s="14" t="s">
        <v>69</v>
      </c>
      <c r="B57" s="15">
        <f t="shared" si="10"/>
        <v>1755.9</v>
      </c>
      <c r="C57" s="15">
        <v>0</v>
      </c>
      <c r="D57" s="15">
        <v>400</v>
      </c>
      <c r="E57" s="15">
        <v>20.3</v>
      </c>
      <c r="F57" s="15">
        <v>75</v>
      </c>
      <c r="G57" s="15">
        <v>254</v>
      </c>
      <c r="H57" s="15">
        <v>0</v>
      </c>
      <c r="I57" s="15">
        <v>6.6</v>
      </c>
      <c r="J57" s="15">
        <v>1000</v>
      </c>
      <c r="K57" s="20" t="s">
        <v>68</v>
      </c>
      <c r="L57" s="19"/>
      <c r="M57" s="22"/>
    </row>
    <row r="58" spans="1:13" ht="19.5" customHeight="1">
      <c r="A58" s="14" t="s">
        <v>70</v>
      </c>
      <c r="B58" s="15">
        <f aca="true" t="shared" si="11" ref="B58:J58">B59+B60+B61</f>
        <v>1277.4</v>
      </c>
      <c r="C58" s="15">
        <f t="shared" si="11"/>
        <v>0</v>
      </c>
      <c r="D58" s="15">
        <f t="shared" si="11"/>
        <v>1089</v>
      </c>
      <c r="E58" s="15">
        <f t="shared" si="11"/>
        <v>4</v>
      </c>
      <c r="F58" s="15">
        <f t="shared" si="11"/>
        <v>180</v>
      </c>
      <c r="G58" s="15">
        <f t="shared" si="11"/>
        <v>0</v>
      </c>
      <c r="H58" s="15">
        <f t="shared" si="11"/>
        <v>0</v>
      </c>
      <c r="I58" s="15">
        <f t="shared" si="11"/>
        <v>4.4</v>
      </c>
      <c r="J58" s="15">
        <f t="shared" si="11"/>
        <v>0</v>
      </c>
      <c r="K58" s="19"/>
      <c r="L58" s="19"/>
      <c r="M58" s="21"/>
    </row>
    <row r="59" spans="1:13" ht="19.5" customHeight="1">
      <c r="A59" s="14" t="s">
        <v>71</v>
      </c>
      <c r="B59" s="15">
        <f aca="true" t="shared" si="12" ref="B59:B65">SUM(C59:J59)</f>
        <v>4</v>
      </c>
      <c r="C59" s="15">
        <v>0</v>
      </c>
      <c r="D59" s="15">
        <v>0</v>
      </c>
      <c r="E59" s="15">
        <v>4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9"/>
      <c r="L59" s="19"/>
      <c r="M59" s="21"/>
    </row>
    <row r="60" spans="1:13" ht="19.5" customHeight="1">
      <c r="A60" s="14" t="s">
        <v>72</v>
      </c>
      <c r="B60" s="15">
        <f t="shared" si="12"/>
        <v>871.2</v>
      </c>
      <c r="C60" s="15">
        <v>0</v>
      </c>
      <c r="D60" s="15">
        <v>689</v>
      </c>
      <c r="E60" s="15">
        <v>0</v>
      </c>
      <c r="F60" s="15">
        <v>180</v>
      </c>
      <c r="G60" s="15">
        <v>0</v>
      </c>
      <c r="H60" s="15">
        <v>0</v>
      </c>
      <c r="I60" s="15">
        <v>2.2</v>
      </c>
      <c r="J60" s="15">
        <v>0</v>
      </c>
      <c r="K60" s="19"/>
      <c r="L60" s="19"/>
      <c r="M60" s="22"/>
    </row>
    <row r="61" spans="1:13" ht="19.5" customHeight="1">
      <c r="A61" s="14" t="s">
        <v>73</v>
      </c>
      <c r="B61" s="15">
        <f t="shared" si="12"/>
        <v>402.2</v>
      </c>
      <c r="C61" s="15">
        <v>0</v>
      </c>
      <c r="D61" s="15">
        <v>400</v>
      </c>
      <c r="E61" s="15">
        <v>0</v>
      </c>
      <c r="F61" s="15">
        <v>0</v>
      </c>
      <c r="G61" s="15">
        <v>0</v>
      </c>
      <c r="H61" s="15">
        <v>0</v>
      </c>
      <c r="I61" s="15">
        <v>2.2</v>
      </c>
      <c r="J61" s="15">
        <v>0</v>
      </c>
      <c r="K61" s="19"/>
      <c r="L61" s="19"/>
      <c r="M61" s="22"/>
    </row>
    <row r="62" spans="1:13" ht="19.5" customHeight="1">
      <c r="A62" s="14" t="s">
        <v>74</v>
      </c>
      <c r="B62" s="15">
        <f t="shared" si="12"/>
        <v>1075</v>
      </c>
      <c r="C62" s="15">
        <v>0</v>
      </c>
      <c r="D62" s="15">
        <v>0</v>
      </c>
      <c r="E62" s="15">
        <v>17.5</v>
      </c>
      <c r="F62" s="15">
        <v>1050</v>
      </c>
      <c r="G62" s="15">
        <v>0</v>
      </c>
      <c r="H62" s="15">
        <v>0</v>
      </c>
      <c r="I62" s="15">
        <v>7.5</v>
      </c>
      <c r="J62" s="15">
        <v>0</v>
      </c>
      <c r="K62" s="19"/>
      <c r="L62" s="19"/>
      <c r="M62" s="22"/>
    </row>
    <row r="63" spans="1:13" ht="19.5" customHeight="1">
      <c r="A63" s="14" t="s">
        <v>75</v>
      </c>
      <c r="B63" s="15">
        <f t="shared" si="12"/>
        <v>176.79999999999998</v>
      </c>
      <c r="C63" s="15">
        <v>0</v>
      </c>
      <c r="D63" s="15">
        <v>0</v>
      </c>
      <c r="E63" s="15">
        <v>0</v>
      </c>
      <c r="F63" s="15">
        <v>150</v>
      </c>
      <c r="G63" s="15">
        <v>24.6</v>
      </c>
      <c r="H63" s="15">
        <v>0</v>
      </c>
      <c r="I63" s="15">
        <v>2.2</v>
      </c>
      <c r="J63" s="15">
        <v>0</v>
      </c>
      <c r="K63" s="19"/>
      <c r="L63" s="19"/>
      <c r="M63" s="22"/>
    </row>
    <row r="64" spans="1:13" ht="19.5" customHeight="1">
      <c r="A64" s="14" t="s">
        <v>76</v>
      </c>
      <c r="B64" s="15">
        <f t="shared" si="12"/>
        <v>2.2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2.2</v>
      </c>
      <c r="J64" s="15">
        <v>0</v>
      </c>
      <c r="K64" s="19"/>
      <c r="L64" s="19"/>
      <c r="M64" s="22"/>
    </row>
    <row r="65" spans="1:13" ht="19.5" customHeight="1">
      <c r="A65" s="14" t="s">
        <v>77</v>
      </c>
      <c r="B65" s="15">
        <f t="shared" si="12"/>
        <v>152.2</v>
      </c>
      <c r="C65" s="15">
        <v>0</v>
      </c>
      <c r="D65" s="15">
        <v>0</v>
      </c>
      <c r="E65" s="15">
        <v>0</v>
      </c>
      <c r="F65" s="15">
        <v>150</v>
      </c>
      <c r="G65" s="15">
        <v>0</v>
      </c>
      <c r="H65" s="15">
        <v>0</v>
      </c>
      <c r="I65" s="15">
        <v>2.2</v>
      </c>
      <c r="J65" s="15">
        <v>0</v>
      </c>
      <c r="K65" s="19"/>
      <c r="L65" s="19"/>
      <c r="M65" s="22"/>
    </row>
    <row r="66" spans="1:13" ht="19.5" customHeight="1">
      <c r="A66" s="14" t="s">
        <v>78</v>
      </c>
      <c r="B66" s="15">
        <f aca="true" t="shared" si="13" ref="B66:J66">B67+B68+B69+B70</f>
        <v>738.9000000000001</v>
      </c>
      <c r="C66" s="15">
        <f t="shared" si="13"/>
        <v>0</v>
      </c>
      <c r="D66" s="15">
        <f t="shared" si="13"/>
        <v>700</v>
      </c>
      <c r="E66" s="15">
        <f t="shared" si="13"/>
        <v>7.8</v>
      </c>
      <c r="F66" s="15">
        <f t="shared" si="13"/>
        <v>0</v>
      </c>
      <c r="G66" s="15">
        <f t="shared" si="13"/>
        <v>24.6</v>
      </c>
      <c r="H66" s="15">
        <f t="shared" si="13"/>
        <v>0</v>
      </c>
      <c r="I66" s="15">
        <f t="shared" si="13"/>
        <v>6.500000000000001</v>
      </c>
      <c r="J66" s="15">
        <f t="shared" si="13"/>
        <v>0</v>
      </c>
      <c r="K66" s="19"/>
      <c r="L66" s="19"/>
      <c r="M66" s="21"/>
    </row>
    <row r="67" spans="1:13" ht="19.5" customHeight="1">
      <c r="A67" s="14" t="s">
        <v>79</v>
      </c>
      <c r="B67" s="15">
        <f aca="true" t="shared" si="14" ref="B67:B76">SUM(C67:J67)</f>
        <v>7.8</v>
      </c>
      <c r="C67" s="15">
        <v>0</v>
      </c>
      <c r="D67" s="15">
        <v>0</v>
      </c>
      <c r="E67" s="15">
        <v>7.8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9"/>
      <c r="L67" s="19"/>
      <c r="M67" s="21"/>
    </row>
    <row r="68" spans="1:13" ht="19.5" customHeight="1">
      <c r="A68" s="14" t="s">
        <v>80</v>
      </c>
      <c r="B68" s="15">
        <f t="shared" si="14"/>
        <v>302.1</v>
      </c>
      <c r="C68" s="15">
        <v>0</v>
      </c>
      <c r="D68" s="15">
        <v>300</v>
      </c>
      <c r="E68" s="15">
        <v>0</v>
      </c>
      <c r="F68" s="15">
        <v>0</v>
      </c>
      <c r="G68" s="15">
        <v>0</v>
      </c>
      <c r="H68" s="15">
        <v>0</v>
      </c>
      <c r="I68" s="15">
        <v>2.1</v>
      </c>
      <c r="J68" s="15">
        <v>0</v>
      </c>
      <c r="K68" s="19"/>
      <c r="L68" s="19"/>
      <c r="M68" s="22"/>
    </row>
    <row r="69" spans="1:13" ht="19.5" customHeight="1">
      <c r="A69" s="14" t="s">
        <v>81</v>
      </c>
      <c r="B69" s="15">
        <f t="shared" si="14"/>
        <v>426.8</v>
      </c>
      <c r="C69" s="15">
        <v>0</v>
      </c>
      <c r="D69" s="15">
        <v>400</v>
      </c>
      <c r="E69" s="15">
        <v>0</v>
      </c>
      <c r="F69" s="15">
        <v>0</v>
      </c>
      <c r="G69" s="15">
        <v>24.6</v>
      </c>
      <c r="H69" s="15">
        <v>0</v>
      </c>
      <c r="I69" s="15">
        <v>2.2</v>
      </c>
      <c r="J69" s="15">
        <v>0</v>
      </c>
      <c r="K69" s="19"/>
      <c r="L69" s="19"/>
      <c r="M69" s="22"/>
    </row>
    <row r="70" spans="1:13" ht="19.5" customHeight="1">
      <c r="A70" s="14" t="s">
        <v>82</v>
      </c>
      <c r="B70" s="15">
        <f t="shared" si="14"/>
        <v>2.2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2.2</v>
      </c>
      <c r="J70" s="15">
        <v>0</v>
      </c>
      <c r="K70" s="19"/>
      <c r="L70" s="19"/>
      <c r="M70" s="22"/>
    </row>
    <row r="71" spans="1:13" ht="19.5" customHeight="1">
      <c r="A71" s="14" t="s">
        <v>83</v>
      </c>
      <c r="B71" s="15">
        <f t="shared" si="14"/>
        <v>1077.5</v>
      </c>
      <c r="C71" s="15">
        <v>0</v>
      </c>
      <c r="D71" s="15">
        <v>500</v>
      </c>
      <c r="E71" s="15">
        <v>35</v>
      </c>
      <c r="F71" s="15">
        <v>540</v>
      </c>
      <c r="G71" s="15">
        <v>0</v>
      </c>
      <c r="H71" s="15">
        <v>0</v>
      </c>
      <c r="I71" s="15">
        <v>2.5</v>
      </c>
      <c r="J71" s="15">
        <v>0</v>
      </c>
      <c r="K71" s="19"/>
      <c r="L71" s="19"/>
      <c r="M71" s="22"/>
    </row>
    <row r="72" spans="1:13" ht="19.5" customHeight="1">
      <c r="A72" s="14" t="s">
        <v>84</v>
      </c>
      <c r="B72" s="15">
        <f t="shared" si="14"/>
        <v>969.8</v>
      </c>
      <c r="C72" s="15">
        <v>0</v>
      </c>
      <c r="D72" s="15">
        <v>500</v>
      </c>
      <c r="E72" s="15">
        <v>17.5</v>
      </c>
      <c r="F72" s="15">
        <v>450</v>
      </c>
      <c r="G72" s="15">
        <v>0</v>
      </c>
      <c r="H72" s="15">
        <v>0</v>
      </c>
      <c r="I72" s="15">
        <v>2.3</v>
      </c>
      <c r="J72" s="15">
        <v>0</v>
      </c>
      <c r="K72" s="19"/>
      <c r="L72" s="19"/>
      <c r="M72" s="22"/>
    </row>
    <row r="73" spans="1:13" ht="19.5" customHeight="1">
      <c r="A73" s="14" t="s">
        <v>85</v>
      </c>
      <c r="B73" s="15">
        <f t="shared" si="14"/>
        <v>19.8</v>
      </c>
      <c r="C73" s="15">
        <v>0</v>
      </c>
      <c r="D73" s="15">
        <v>0</v>
      </c>
      <c r="E73" s="15">
        <v>17.5</v>
      </c>
      <c r="F73" s="15">
        <v>0</v>
      </c>
      <c r="G73" s="15">
        <v>0</v>
      </c>
      <c r="H73" s="15">
        <v>0</v>
      </c>
      <c r="I73" s="15">
        <v>2.3</v>
      </c>
      <c r="J73" s="15">
        <v>0</v>
      </c>
      <c r="K73" s="19"/>
      <c r="L73" s="19"/>
      <c r="M73" s="22"/>
    </row>
    <row r="74" spans="1:13" ht="19.5" customHeight="1">
      <c r="A74" s="14" t="s">
        <v>86</v>
      </c>
      <c r="B74" s="15">
        <f t="shared" si="14"/>
        <v>410.9</v>
      </c>
      <c r="C74" s="15">
        <v>0</v>
      </c>
      <c r="D74" s="15">
        <v>0</v>
      </c>
      <c r="E74" s="15">
        <v>20.3</v>
      </c>
      <c r="F74" s="15">
        <v>0</v>
      </c>
      <c r="G74" s="15">
        <v>239.2</v>
      </c>
      <c r="H74" s="15">
        <v>0</v>
      </c>
      <c r="I74" s="15">
        <v>6.4</v>
      </c>
      <c r="J74" s="15">
        <v>145</v>
      </c>
      <c r="K74" s="20" t="s">
        <v>68</v>
      </c>
      <c r="L74" s="19"/>
      <c r="M74" s="22"/>
    </row>
    <row r="75" spans="1:13" ht="19.5" customHeight="1">
      <c r="A75" s="14" t="s">
        <v>87</v>
      </c>
      <c r="B75" s="15">
        <f t="shared" si="14"/>
        <v>881</v>
      </c>
      <c r="C75" s="15">
        <v>0</v>
      </c>
      <c r="D75" s="15">
        <v>0</v>
      </c>
      <c r="E75" s="15">
        <v>20.3</v>
      </c>
      <c r="F75" s="15">
        <v>0</v>
      </c>
      <c r="G75" s="15">
        <v>219.2</v>
      </c>
      <c r="H75" s="15">
        <v>0</v>
      </c>
      <c r="I75" s="15">
        <v>6.5</v>
      </c>
      <c r="J75" s="15">
        <v>635</v>
      </c>
      <c r="K75" s="20" t="s">
        <v>68</v>
      </c>
      <c r="L75" s="19"/>
      <c r="M75" s="21"/>
    </row>
    <row r="76" spans="1:13" ht="19.5" customHeight="1">
      <c r="A76" s="14" t="s">
        <v>88</v>
      </c>
      <c r="B76" s="15">
        <f t="shared" si="14"/>
        <v>19.8</v>
      </c>
      <c r="C76" s="15">
        <v>0</v>
      </c>
      <c r="D76" s="15">
        <v>0</v>
      </c>
      <c r="E76" s="15">
        <v>17.5</v>
      </c>
      <c r="F76" s="15">
        <v>0</v>
      </c>
      <c r="G76" s="15">
        <v>0</v>
      </c>
      <c r="H76" s="15">
        <v>0</v>
      </c>
      <c r="I76" s="15">
        <v>2.3</v>
      </c>
      <c r="J76" s="15">
        <v>0</v>
      </c>
      <c r="K76" s="19"/>
      <c r="L76" s="19"/>
      <c r="M76" s="22"/>
    </row>
    <row r="77" spans="1:13" ht="19.5" customHeight="1">
      <c r="A77" s="14" t="s">
        <v>89</v>
      </c>
      <c r="B77" s="15">
        <f aca="true" t="shared" si="15" ref="B77:J77">B78+B79+B80+B81</f>
        <v>2852.5</v>
      </c>
      <c r="C77" s="15">
        <f t="shared" si="15"/>
        <v>0</v>
      </c>
      <c r="D77" s="15">
        <f t="shared" si="15"/>
        <v>300</v>
      </c>
      <c r="E77" s="15">
        <f t="shared" si="15"/>
        <v>48.1</v>
      </c>
      <c r="F77" s="15">
        <f t="shared" si="15"/>
        <v>1875</v>
      </c>
      <c r="G77" s="15">
        <f t="shared" si="15"/>
        <v>244.2</v>
      </c>
      <c r="H77" s="15">
        <f t="shared" si="15"/>
        <v>0</v>
      </c>
      <c r="I77" s="15">
        <f t="shared" si="15"/>
        <v>15.2</v>
      </c>
      <c r="J77" s="15">
        <f t="shared" si="15"/>
        <v>370</v>
      </c>
      <c r="K77" s="19"/>
      <c r="L77" s="19"/>
      <c r="M77" s="21"/>
    </row>
    <row r="78" spans="1:13" ht="19.5" customHeight="1">
      <c r="A78" s="14" t="s">
        <v>90</v>
      </c>
      <c r="B78" s="15">
        <f aca="true" t="shared" si="16" ref="B78:B85">SUM(C78:J78)</f>
        <v>10.3</v>
      </c>
      <c r="C78" s="15">
        <v>0</v>
      </c>
      <c r="D78" s="15">
        <v>0</v>
      </c>
      <c r="E78" s="15">
        <v>10.3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9"/>
      <c r="L78" s="19"/>
      <c r="M78" s="21"/>
    </row>
    <row r="79" spans="1:13" ht="19.5" customHeight="1">
      <c r="A79" s="14" t="s">
        <v>91</v>
      </c>
      <c r="B79" s="15">
        <f t="shared" si="16"/>
        <v>1294.7</v>
      </c>
      <c r="C79" s="15">
        <v>0</v>
      </c>
      <c r="D79" s="15">
        <v>300</v>
      </c>
      <c r="E79" s="15">
        <v>17.5</v>
      </c>
      <c r="F79" s="15">
        <v>975</v>
      </c>
      <c r="G79" s="15">
        <v>0</v>
      </c>
      <c r="H79" s="15">
        <v>0</v>
      </c>
      <c r="I79" s="15">
        <v>2.2</v>
      </c>
      <c r="J79" s="15">
        <v>0</v>
      </c>
      <c r="K79" s="20" t="s">
        <v>66</v>
      </c>
      <c r="L79" s="19"/>
      <c r="M79" s="22"/>
    </row>
    <row r="80" spans="1:13" ht="19.5" customHeight="1">
      <c r="A80" s="14" t="s">
        <v>92</v>
      </c>
      <c r="B80" s="15">
        <f t="shared" si="16"/>
        <v>851</v>
      </c>
      <c r="C80" s="15">
        <v>0</v>
      </c>
      <c r="D80" s="15">
        <v>0</v>
      </c>
      <c r="E80" s="15">
        <v>20.3</v>
      </c>
      <c r="F80" s="15">
        <v>600</v>
      </c>
      <c r="G80" s="15">
        <v>224.2</v>
      </c>
      <c r="H80" s="15">
        <v>0</v>
      </c>
      <c r="I80" s="15">
        <v>6.5</v>
      </c>
      <c r="J80" s="15">
        <v>0</v>
      </c>
      <c r="K80" s="20" t="s">
        <v>68</v>
      </c>
      <c r="L80" s="19"/>
      <c r="M80" s="22"/>
    </row>
    <row r="81" spans="1:13" ht="19.5" customHeight="1">
      <c r="A81" s="14" t="s">
        <v>93</v>
      </c>
      <c r="B81" s="15">
        <f t="shared" si="16"/>
        <v>696.5</v>
      </c>
      <c r="C81" s="15">
        <v>0</v>
      </c>
      <c r="D81" s="15">
        <v>0</v>
      </c>
      <c r="E81" s="15">
        <v>0</v>
      </c>
      <c r="F81" s="15">
        <v>300</v>
      </c>
      <c r="G81" s="15">
        <v>20</v>
      </c>
      <c r="H81" s="15">
        <v>0</v>
      </c>
      <c r="I81" s="15">
        <v>6.5</v>
      </c>
      <c r="J81" s="15">
        <v>370</v>
      </c>
      <c r="K81" s="20" t="s">
        <v>68</v>
      </c>
      <c r="L81" s="19"/>
      <c r="M81" s="22"/>
    </row>
    <row r="82" spans="1:13" ht="19.5" customHeight="1">
      <c r="A82" s="14" t="s">
        <v>94</v>
      </c>
      <c r="B82" s="15">
        <f t="shared" si="16"/>
        <v>779.3</v>
      </c>
      <c r="C82" s="15">
        <v>0</v>
      </c>
      <c r="D82" s="15">
        <v>0</v>
      </c>
      <c r="E82" s="15">
        <v>37.8</v>
      </c>
      <c r="F82" s="15">
        <v>300</v>
      </c>
      <c r="G82" s="15">
        <v>25</v>
      </c>
      <c r="H82" s="15">
        <v>0</v>
      </c>
      <c r="I82" s="15">
        <v>6.5</v>
      </c>
      <c r="J82" s="15">
        <v>410</v>
      </c>
      <c r="K82" s="20" t="s">
        <v>68</v>
      </c>
      <c r="L82" s="19"/>
      <c r="M82" s="22"/>
    </row>
    <row r="83" spans="1:13" ht="19.5" customHeight="1">
      <c r="A83" s="14" t="s">
        <v>95</v>
      </c>
      <c r="B83" s="15">
        <f t="shared" si="16"/>
        <v>401</v>
      </c>
      <c r="C83" s="15">
        <v>0</v>
      </c>
      <c r="D83" s="15">
        <v>0</v>
      </c>
      <c r="E83" s="15">
        <v>20.3</v>
      </c>
      <c r="F83" s="15">
        <v>150</v>
      </c>
      <c r="G83" s="15">
        <v>224.2</v>
      </c>
      <c r="H83" s="15">
        <v>0</v>
      </c>
      <c r="I83" s="15">
        <v>6.5</v>
      </c>
      <c r="J83" s="15">
        <v>0</v>
      </c>
      <c r="K83" s="20" t="s">
        <v>68</v>
      </c>
      <c r="L83" s="19"/>
      <c r="M83" s="22"/>
    </row>
    <row r="84" spans="1:13" ht="19.5" customHeight="1">
      <c r="A84" s="14" t="s">
        <v>96</v>
      </c>
      <c r="B84" s="15">
        <f t="shared" si="16"/>
        <v>961.9</v>
      </c>
      <c r="C84" s="15">
        <v>0</v>
      </c>
      <c r="D84" s="15">
        <v>0</v>
      </c>
      <c r="E84" s="15">
        <v>20.3</v>
      </c>
      <c r="F84" s="15">
        <v>900</v>
      </c>
      <c r="G84" s="15">
        <v>35</v>
      </c>
      <c r="H84" s="15">
        <v>0</v>
      </c>
      <c r="I84" s="15">
        <v>6.6</v>
      </c>
      <c r="J84" s="15">
        <v>0</v>
      </c>
      <c r="K84" s="20" t="s">
        <v>68</v>
      </c>
      <c r="L84" s="19"/>
      <c r="M84" s="22"/>
    </row>
    <row r="85" spans="1:13" ht="19.5" customHeight="1">
      <c r="A85" s="14" t="s">
        <v>97</v>
      </c>
      <c r="B85" s="15">
        <f t="shared" si="16"/>
        <v>1561.8999999999999</v>
      </c>
      <c r="C85" s="15">
        <v>0</v>
      </c>
      <c r="D85" s="15">
        <v>0</v>
      </c>
      <c r="E85" s="15">
        <v>20.3</v>
      </c>
      <c r="F85" s="15">
        <v>1500</v>
      </c>
      <c r="G85" s="15">
        <v>35</v>
      </c>
      <c r="H85" s="15">
        <v>0</v>
      </c>
      <c r="I85" s="15">
        <v>6.6</v>
      </c>
      <c r="J85" s="15">
        <v>0</v>
      </c>
      <c r="K85" s="20" t="s">
        <v>68</v>
      </c>
      <c r="L85" s="19"/>
      <c r="M85" s="22"/>
    </row>
    <row r="86" spans="1:13" ht="19.5" customHeight="1">
      <c r="A86" s="14" t="s">
        <v>98</v>
      </c>
      <c r="B86" s="15">
        <f aca="true" t="shared" si="17" ref="B86:J86">B87+B88+B89</f>
        <v>566.9</v>
      </c>
      <c r="C86" s="15">
        <f t="shared" si="17"/>
        <v>0</v>
      </c>
      <c r="D86" s="15">
        <f t="shared" si="17"/>
        <v>0</v>
      </c>
      <c r="E86" s="15">
        <f t="shared" si="17"/>
        <v>22.3</v>
      </c>
      <c r="F86" s="15">
        <f t="shared" si="17"/>
        <v>540</v>
      </c>
      <c r="G86" s="15">
        <f t="shared" si="17"/>
        <v>0</v>
      </c>
      <c r="H86" s="15">
        <f t="shared" si="17"/>
        <v>0</v>
      </c>
      <c r="I86" s="15">
        <f t="shared" si="17"/>
        <v>4.6</v>
      </c>
      <c r="J86" s="15">
        <f t="shared" si="17"/>
        <v>0</v>
      </c>
      <c r="K86" s="19"/>
      <c r="L86" s="19"/>
      <c r="M86" s="21"/>
    </row>
    <row r="87" spans="1:13" ht="19.5" customHeight="1">
      <c r="A87" s="14" t="s">
        <v>99</v>
      </c>
      <c r="B87" s="15">
        <f aca="true" t="shared" si="18" ref="B87:B92">SUM(C87:J87)</f>
        <v>4.8</v>
      </c>
      <c r="C87" s="15">
        <v>0</v>
      </c>
      <c r="D87" s="15">
        <v>0</v>
      </c>
      <c r="E87" s="15">
        <v>4.8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9"/>
      <c r="L87" s="19"/>
      <c r="M87" s="21"/>
    </row>
    <row r="88" spans="1:13" ht="19.5" customHeight="1">
      <c r="A88" s="14" t="s">
        <v>100</v>
      </c>
      <c r="B88" s="15">
        <f t="shared" si="18"/>
        <v>242.2</v>
      </c>
      <c r="C88" s="15">
        <v>0</v>
      </c>
      <c r="D88" s="15">
        <v>0</v>
      </c>
      <c r="E88" s="15">
        <v>0</v>
      </c>
      <c r="F88" s="15">
        <v>240</v>
      </c>
      <c r="G88" s="15">
        <v>0</v>
      </c>
      <c r="H88" s="15">
        <v>0</v>
      </c>
      <c r="I88" s="15">
        <v>2.2</v>
      </c>
      <c r="J88" s="15">
        <v>0</v>
      </c>
      <c r="K88" s="19"/>
      <c r="L88" s="19"/>
      <c r="M88" s="22"/>
    </row>
    <row r="89" spans="1:13" ht="19.5" customHeight="1">
      <c r="A89" s="14" t="s">
        <v>101</v>
      </c>
      <c r="B89" s="15">
        <f t="shared" si="18"/>
        <v>319.9</v>
      </c>
      <c r="C89" s="15">
        <v>0</v>
      </c>
      <c r="D89" s="15">
        <v>0</v>
      </c>
      <c r="E89" s="15">
        <v>17.5</v>
      </c>
      <c r="F89" s="15">
        <v>300</v>
      </c>
      <c r="G89" s="15">
        <v>0</v>
      </c>
      <c r="H89" s="15">
        <v>0</v>
      </c>
      <c r="I89" s="15">
        <v>2.4</v>
      </c>
      <c r="J89" s="15">
        <v>0</v>
      </c>
      <c r="K89" s="19"/>
      <c r="L89" s="19"/>
      <c r="M89" s="22"/>
    </row>
    <row r="90" spans="1:13" ht="19.5" customHeight="1">
      <c r="A90" s="14" t="s">
        <v>102</v>
      </c>
      <c r="B90" s="15">
        <f t="shared" si="18"/>
        <v>602.3</v>
      </c>
      <c r="C90" s="15">
        <v>0</v>
      </c>
      <c r="D90" s="15">
        <v>0</v>
      </c>
      <c r="E90" s="15">
        <v>0</v>
      </c>
      <c r="F90" s="15">
        <v>600</v>
      </c>
      <c r="G90" s="15">
        <v>0</v>
      </c>
      <c r="H90" s="15">
        <v>0</v>
      </c>
      <c r="I90" s="15">
        <v>2.3</v>
      </c>
      <c r="J90" s="15">
        <v>0</v>
      </c>
      <c r="K90" s="19"/>
      <c r="L90" s="19"/>
      <c r="M90" s="22"/>
    </row>
    <row r="91" spans="1:13" ht="19.5" customHeight="1">
      <c r="A91" s="14" t="s">
        <v>103</v>
      </c>
      <c r="B91" s="15">
        <f t="shared" si="18"/>
        <v>661.9</v>
      </c>
      <c r="C91" s="15">
        <v>0</v>
      </c>
      <c r="D91" s="15">
        <v>500</v>
      </c>
      <c r="E91" s="15">
        <v>0</v>
      </c>
      <c r="F91" s="15">
        <v>135</v>
      </c>
      <c r="G91" s="15">
        <v>24.6</v>
      </c>
      <c r="H91" s="15">
        <v>0</v>
      </c>
      <c r="I91" s="15">
        <v>2.3</v>
      </c>
      <c r="J91" s="15">
        <v>0</v>
      </c>
      <c r="K91" s="19"/>
      <c r="L91" s="19"/>
      <c r="M91" s="22"/>
    </row>
    <row r="92" spans="1:13" ht="19.5" customHeight="1">
      <c r="A92" s="14" t="s">
        <v>104</v>
      </c>
      <c r="B92" s="15">
        <f t="shared" si="18"/>
        <v>319.7</v>
      </c>
      <c r="C92" s="15">
        <v>0</v>
      </c>
      <c r="D92" s="15">
        <v>0</v>
      </c>
      <c r="E92" s="15">
        <v>17.5</v>
      </c>
      <c r="F92" s="15">
        <v>300</v>
      </c>
      <c r="G92" s="15">
        <v>0</v>
      </c>
      <c r="H92" s="15">
        <v>0</v>
      </c>
      <c r="I92" s="15">
        <v>2.2</v>
      </c>
      <c r="J92" s="15">
        <v>0</v>
      </c>
      <c r="K92" s="19"/>
      <c r="L92" s="19"/>
      <c r="M92" s="22"/>
    </row>
    <row r="93" spans="1:13" ht="19.5" customHeight="1">
      <c r="A93" s="14" t="s">
        <v>105</v>
      </c>
      <c r="B93" s="15">
        <f aca="true" t="shared" si="19" ref="B93:J93">B94+B95+B96</f>
        <v>429.4</v>
      </c>
      <c r="C93" s="15">
        <f t="shared" si="19"/>
        <v>0</v>
      </c>
      <c r="D93" s="15">
        <f t="shared" si="19"/>
        <v>300</v>
      </c>
      <c r="E93" s="15">
        <f t="shared" si="19"/>
        <v>4.9</v>
      </c>
      <c r="F93" s="15">
        <f t="shared" si="19"/>
        <v>120</v>
      </c>
      <c r="G93" s="15">
        <f t="shared" si="19"/>
        <v>0</v>
      </c>
      <c r="H93" s="15">
        <f t="shared" si="19"/>
        <v>0</v>
      </c>
      <c r="I93" s="15">
        <f t="shared" si="19"/>
        <v>4.5</v>
      </c>
      <c r="J93" s="15">
        <f t="shared" si="19"/>
        <v>0</v>
      </c>
      <c r="K93" s="19"/>
      <c r="L93" s="19"/>
      <c r="M93" s="21"/>
    </row>
    <row r="94" spans="1:13" ht="19.5" customHeight="1">
      <c r="A94" s="14" t="s">
        <v>106</v>
      </c>
      <c r="B94" s="15">
        <f aca="true" t="shared" si="20" ref="B94:B99">SUM(C94:J94)</f>
        <v>4.9</v>
      </c>
      <c r="C94" s="15">
        <v>0</v>
      </c>
      <c r="D94" s="15">
        <v>0</v>
      </c>
      <c r="E94" s="15">
        <v>4.9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9"/>
      <c r="L94" s="19"/>
      <c r="M94" s="21"/>
    </row>
    <row r="95" spans="1:13" ht="19.5" customHeight="1">
      <c r="A95" s="14" t="s">
        <v>107</v>
      </c>
      <c r="B95" s="15">
        <f t="shared" si="20"/>
        <v>422.2</v>
      </c>
      <c r="C95" s="15">
        <v>0</v>
      </c>
      <c r="D95" s="15">
        <v>300</v>
      </c>
      <c r="E95" s="15">
        <v>0</v>
      </c>
      <c r="F95" s="15">
        <v>120</v>
      </c>
      <c r="G95" s="15">
        <v>0</v>
      </c>
      <c r="H95" s="15">
        <v>0</v>
      </c>
      <c r="I95" s="15">
        <v>2.2</v>
      </c>
      <c r="J95" s="15">
        <v>0</v>
      </c>
      <c r="K95" s="19"/>
      <c r="L95" s="19"/>
      <c r="M95" s="22"/>
    </row>
    <row r="96" spans="1:13" ht="19.5" customHeight="1">
      <c r="A96" s="14" t="s">
        <v>108</v>
      </c>
      <c r="B96" s="15">
        <f t="shared" si="20"/>
        <v>2.3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2.3</v>
      </c>
      <c r="J96" s="15">
        <v>0</v>
      </c>
      <c r="K96" s="19"/>
      <c r="L96" s="19"/>
      <c r="M96" s="22"/>
    </row>
    <row r="97" spans="1:13" ht="19.5" customHeight="1">
      <c r="A97" s="14" t="s">
        <v>109</v>
      </c>
      <c r="B97" s="15">
        <f t="shared" si="20"/>
        <v>227.3</v>
      </c>
      <c r="C97" s="15">
        <v>0</v>
      </c>
      <c r="D97" s="15">
        <v>0</v>
      </c>
      <c r="E97" s="15">
        <v>0</v>
      </c>
      <c r="F97" s="15">
        <v>225</v>
      </c>
      <c r="G97" s="15">
        <v>0</v>
      </c>
      <c r="H97" s="15">
        <v>0</v>
      </c>
      <c r="I97" s="15">
        <v>2.3</v>
      </c>
      <c r="J97" s="15">
        <v>0</v>
      </c>
      <c r="K97" s="19"/>
      <c r="L97" s="19"/>
      <c r="M97" s="22"/>
    </row>
    <row r="98" spans="1:13" ht="19.5" customHeight="1">
      <c r="A98" s="14" t="s">
        <v>110</v>
      </c>
      <c r="B98" s="15">
        <f t="shared" si="20"/>
        <v>319.9</v>
      </c>
      <c r="C98" s="15">
        <v>0</v>
      </c>
      <c r="D98" s="15">
        <v>0</v>
      </c>
      <c r="E98" s="15">
        <v>17.5</v>
      </c>
      <c r="F98" s="15">
        <v>300</v>
      </c>
      <c r="G98" s="15">
        <v>0</v>
      </c>
      <c r="H98" s="15">
        <v>0</v>
      </c>
      <c r="I98" s="15">
        <v>2.4</v>
      </c>
      <c r="J98" s="15">
        <v>0</v>
      </c>
      <c r="K98" s="19"/>
      <c r="L98" s="19"/>
      <c r="M98" s="22"/>
    </row>
    <row r="99" spans="1:13" ht="19.5" customHeight="1">
      <c r="A99" s="14" t="s">
        <v>111</v>
      </c>
      <c r="B99" s="15">
        <f t="shared" si="20"/>
        <v>402.3</v>
      </c>
      <c r="C99" s="15">
        <v>0</v>
      </c>
      <c r="D99" s="15">
        <v>400</v>
      </c>
      <c r="E99" s="15">
        <v>0</v>
      </c>
      <c r="F99" s="15">
        <v>0</v>
      </c>
      <c r="G99" s="15">
        <v>0</v>
      </c>
      <c r="H99" s="15">
        <v>0</v>
      </c>
      <c r="I99" s="15">
        <v>2.3</v>
      </c>
      <c r="J99" s="15">
        <v>0</v>
      </c>
      <c r="K99" s="19"/>
      <c r="L99" s="19"/>
      <c r="M99" s="22"/>
    </row>
    <row r="100" spans="1:13" ht="19.5" customHeight="1">
      <c r="A100" s="14" t="s">
        <v>112</v>
      </c>
      <c r="B100" s="15">
        <f aca="true" t="shared" si="21" ref="B100:J100">B101+B102+B103+B104+B105</f>
        <v>100.19999999999999</v>
      </c>
      <c r="C100" s="15">
        <f t="shared" si="21"/>
        <v>0</v>
      </c>
      <c r="D100" s="15">
        <f t="shared" si="21"/>
        <v>0</v>
      </c>
      <c r="E100" s="15">
        <f t="shared" si="21"/>
        <v>22.1</v>
      </c>
      <c r="F100" s="15">
        <f t="shared" si="21"/>
        <v>45</v>
      </c>
      <c r="G100" s="15">
        <f t="shared" si="21"/>
        <v>24.6</v>
      </c>
      <c r="H100" s="15">
        <f t="shared" si="21"/>
        <v>0</v>
      </c>
      <c r="I100" s="15">
        <f t="shared" si="21"/>
        <v>8.5</v>
      </c>
      <c r="J100" s="15">
        <f t="shared" si="21"/>
        <v>0</v>
      </c>
      <c r="K100" s="19"/>
      <c r="L100" s="19"/>
      <c r="M100" s="21"/>
    </row>
    <row r="101" spans="1:13" ht="19.5" customHeight="1">
      <c r="A101" s="14" t="s">
        <v>113</v>
      </c>
      <c r="B101" s="15">
        <f aca="true" t="shared" si="22" ref="B101:B112">SUM(C101:J101)</f>
        <v>4.6</v>
      </c>
      <c r="C101" s="15">
        <v>0</v>
      </c>
      <c r="D101" s="15">
        <v>0</v>
      </c>
      <c r="E101" s="15">
        <v>4.6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9"/>
      <c r="L101" s="19"/>
      <c r="M101" s="21"/>
    </row>
    <row r="102" spans="1:13" ht="19.5" customHeight="1">
      <c r="A102" s="14" t="s">
        <v>114</v>
      </c>
      <c r="B102" s="15">
        <f t="shared" si="22"/>
        <v>64.7</v>
      </c>
      <c r="C102" s="15">
        <v>0</v>
      </c>
      <c r="D102" s="15">
        <v>0</v>
      </c>
      <c r="E102" s="15">
        <v>17.5</v>
      </c>
      <c r="F102" s="15">
        <v>45</v>
      </c>
      <c r="G102" s="15">
        <v>0</v>
      </c>
      <c r="H102" s="15">
        <v>0</v>
      </c>
      <c r="I102" s="15">
        <v>2.2</v>
      </c>
      <c r="J102" s="15">
        <v>0</v>
      </c>
      <c r="K102" s="19"/>
      <c r="L102" s="19"/>
      <c r="M102" s="22"/>
    </row>
    <row r="103" spans="1:13" ht="19.5" customHeight="1">
      <c r="A103" s="14" t="s">
        <v>115</v>
      </c>
      <c r="B103" s="15">
        <f t="shared" si="22"/>
        <v>2.1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2.1</v>
      </c>
      <c r="J103" s="15">
        <v>0</v>
      </c>
      <c r="K103" s="19"/>
      <c r="L103" s="19"/>
      <c r="M103" s="22"/>
    </row>
    <row r="104" spans="1:13" ht="19.5" customHeight="1">
      <c r="A104" s="14" t="s">
        <v>116</v>
      </c>
      <c r="B104" s="15">
        <f t="shared" si="22"/>
        <v>26.700000000000003</v>
      </c>
      <c r="C104" s="15">
        <v>0</v>
      </c>
      <c r="D104" s="15">
        <v>0</v>
      </c>
      <c r="E104" s="15">
        <v>0</v>
      </c>
      <c r="F104" s="15">
        <v>0</v>
      </c>
      <c r="G104" s="15">
        <v>24.6</v>
      </c>
      <c r="H104" s="15">
        <v>0</v>
      </c>
      <c r="I104" s="15">
        <v>2.1</v>
      </c>
      <c r="J104" s="15">
        <v>0</v>
      </c>
      <c r="K104" s="19"/>
      <c r="L104" s="19"/>
      <c r="M104" s="22"/>
    </row>
    <row r="105" spans="1:13" ht="19.5" customHeight="1">
      <c r="A105" s="14" t="s">
        <v>117</v>
      </c>
      <c r="B105" s="15">
        <f t="shared" si="22"/>
        <v>2.1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2.1</v>
      </c>
      <c r="J105" s="15">
        <v>0</v>
      </c>
      <c r="K105" s="20" t="s">
        <v>66</v>
      </c>
      <c r="L105" s="19"/>
      <c r="M105" s="21"/>
    </row>
    <row r="106" spans="1:13" ht="19.5" customHeight="1">
      <c r="A106" s="14" t="s">
        <v>118</v>
      </c>
      <c r="B106" s="15">
        <f t="shared" si="22"/>
        <v>422.3</v>
      </c>
      <c r="C106" s="15">
        <v>0</v>
      </c>
      <c r="D106" s="15">
        <v>0</v>
      </c>
      <c r="E106" s="15">
        <v>0</v>
      </c>
      <c r="F106" s="15">
        <v>420</v>
      </c>
      <c r="G106" s="15">
        <v>0</v>
      </c>
      <c r="H106" s="15">
        <v>0</v>
      </c>
      <c r="I106" s="15">
        <v>2.3</v>
      </c>
      <c r="J106" s="15">
        <v>0</v>
      </c>
      <c r="K106" s="19"/>
      <c r="L106" s="19"/>
      <c r="M106" s="22"/>
    </row>
    <row r="107" spans="1:13" ht="19.5" customHeight="1">
      <c r="A107" s="14" t="s">
        <v>119</v>
      </c>
      <c r="B107" s="15">
        <f t="shared" si="22"/>
        <v>497.2</v>
      </c>
      <c r="C107" s="15">
        <v>0</v>
      </c>
      <c r="D107" s="15">
        <v>0</v>
      </c>
      <c r="E107" s="15">
        <v>0</v>
      </c>
      <c r="F107" s="15">
        <v>495</v>
      </c>
      <c r="G107" s="15">
        <v>0</v>
      </c>
      <c r="H107" s="15">
        <v>0</v>
      </c>
      <c r="I107" s="15">
        <v>2.2</v>
      </c>
      <c r="J107" s="15">
        <v>0</v>
      </c>
      <c r="K107" s="19"/>
      <c r="L107" s="19"/>
      <c r="M107" s="22"/>
    </row>
    <row r="108" spans="1:13" ht="19.5" customHeight="1">
      <c r="A108" s="14" t="s">
        <v>120</v>
      </c>
      <c r="B108" s="15">
        <f t="shared" si="22"/>
        <v>2.2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2.2</v>
      </c>
      <c r="J108" s="15">
        <v>0</v>
      </c>
      <c r="K108" s="19"/>
      <c r="L108" s="19"/>
      <c r="M108" s="22"/>
    </row>
    <row r="109" spans="1:13" ht="19.5" customHeight="1">
      <c r="A109" s="14" t="s">
        <v>121</v>
      </c>
      <c r="B109" s="15">
        <f t="shared" si="22"/>
        <v>770.5</v>
      </c>
      <c r="C109" s="15">
        <v>0</v>
      </c>
      <c r="D109" s="15">
        <v>0</v>
      </c>
      <c r="E109" s="15">
        <v>0</v>
      </c>
      <c r="F109" s="15">
        <v>0</v>
      </c>
      <c r="G109" s="15">
        <v>219.2</v>
      </c>
      <c r="H109" s="15">
        <v>144.8</v>
      </c>
      <c r="I109" s="15">
        <v>6.5</v>
      </c>
      <c r="J109" s="15">
        <v>400</v>
      </c>
      <c r="K109" s="20" t="s">
        <v>68</v>
      </c>
      <c r="L109" s="19"/>
      <c r="M109" s="22"/>
    </row>
    <row r="110" spans="1:13" ht="19.5" customHeight="1">
      <c r="A110" s="14" t="s">
        <v>122</v>
      </c>
      <c r="B110" s="15">
        <f t="shared" si="22"/>
        <v>377.1</v>
      </c>
      <c r="C110" s="15">
        <v>0</v>
      </c>
      <c r="D110" s="15">
        <v>0</v>
      </c>
      <c r="E110" s="15">
        <v>0</v>
      </c>
      <c r="F110" s="15">
        <v>375</v>
      </c>
      <c r="G110" s="15">
        <v>0</v>
      </c>
      <c r="H110" s="15">
        <v>0</v>
      </c>
      <c r="I110" s="15">
        <v>2.1</v>
      </c>
      <c r="J110" s="15">
        <v>0</v>
      </c>
      <c r="K110" s="20" t="s">
        <v>66</v>
      </c>
      <c r="L110" s="19"/>
      <c r="M110" s="21"/>
    </row>
    <row r="111" spans="1:13" ht="19.5" customHeight="1">
      <c r="A111" s="14" t="s">
        <v>123</v>
      </c>
      <c r="B111" s="15">
        <f t="shared" si="22"/>
        <v>486.5</v>
      </c>
      <c r="C111" s="15">
        <v>0</v>
      </c>
      <c r="D111" s="15">
        <v>0</v>
      </c>
      <c r="E111" s="15">
        <v>0</v>
      </c>
      <c r="F111" s="15">
        <v>60</v>
      </c>
      <c r="G111" s="15">
        <v>20</v>
      </c>
      <c r="H111" s="15">
        <v>0</v>
      </c>
      <c r="I111" s="15">
        <v>6.5</v>
      </c>
      <c r="J111" s="15">
        <v>400</v>
      </c>
      <c r="K111" s="20" t="s">
        <v>68</v>
      </c>
      <c r="L111" s="19"/>
      <c r="M111" s="21"/>
    </row>
    <row r="112" spans="1:13" ht="19.5" customHeight="1">
      <c r="A112" s="14" t="s">
        <v>124</v>
      </c>
      <c r="B112" s="15">
        <f t="shared" si="22"/>
        <v>152.2</v>
      </c>
      <c r="C112" s="15">
        <v>0</v>
      </c>
      <c r="D112" s="15">
        <v>0</v>
      </c>
      <c r="E112" s="15">
        <v>0</v>
      </c>
      <c r="F112" s="15">
        <v>150</v>
      </c>
      <c r="G112" s="15">
        <v>0</v>
      </c>
      <c r="H112" s="15">
        <v>0</v>
      </c>
      <c r="I112" s="15">
        <v>2.2</v>
      </c>
      <c r="J112" s="15">
        <v>0</v>
      </c>
      <c r="K112" s="19"/>
      <c r="L112" s="19"/>
      <c r="M112" s="22"/>
    </row>
    <row r="113" spans="1:13" ht="19.5" customHeight="1">
      <c r="A113" s="14" t="s">
        <v>125</v>
      </c>
      <c r="B113" s="15">
        <f aca="true" t="shared" si="23" ref="B113:J113">B114+B115+B116+B117</f>
        <v>742.9</v>
      </c>
      <c r="C113" s="15">
        <f t="shared" si="23"/>
        <v>0</v>
      </c>
      <c r="D113" s="15">
        <f t="shared" si="23"/>
        <v>0</v>
      </c>
      <c r="E113" s="15">
        <f t="shared" si="23"/>
        <v>41.9</v>
      </c>
      <c r="F113" s="15">
        <f t="shared" si="23"/>
        <v>660</v>
      </c>
      <c r="G113" s="15">
        <f t="shared" si="23"/>
        <v>30</v>
      </c>
      <c r="H113" s="15">
        <f t="shared" si="23"/>
        <v>0</v>
      </c>
      <c r="I113" s="15">
        <f t="shared" si="23"/>
        <v>11</v>
      </c>
      <c r="J113" s="15">
        <f t="shared" si="23"/>
        <v>0</v>
      </c>
      <c r="K113" s="19"/>
      <c r="L113" s="19"/>
      <c r="M113" s="21"/>
    </row>
    <row r="114" spans="1:13" ht="19.5" customHeight="1">
      <c r="A114" s="14" t="s">
        <v>126</v>
      </c>
      <c r="B114" s="15">
        <f aca="true" t="shared" si="24" ref="B114:B123">SUM(C114:J114)</f>
        <v>6.9</v>
      </c>
      <c r="C114" s="15">
        <v>0</v>
      </c>
      <c r="D114" s="15">
        <v>0</v>
      </c>
      <c r="E114" s="15">
        <v>6.9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9"/>
      <c r="L114" s="19"/>
      <c r="M114" s="21"/>
    </row>
    <row r="115" spans="1:13" ht="19.5" customHeight="1">
      <c r="A115" s="14" t="s">
        <v>127</v>
      </c>
      <c r="B115" s="15">
        <f t="shared" si="24"/>
        <v>199.7</v>
      </c>
      <c r="C115" s="15">
        <v>0</v>
      </c>
      <c r="D115" s="15">
        <v>0</v>
      </c>
      <c r="E115" s="15">
        <v>17.5</v>
      </c>
      <c r="F115" s="15">
        <v>180</v>
      </c>
      <c r="G115" s="15">
        <v>0</v>
      </c>
      <c r="H115" s="15">
        <v>0</v>
      </c>
      <c r="I115" s="15">
        <v>2.2</v>
      </c>
      <c r="J115" s="15">
        <v>0</v>
      </c>
      <c r="K115" s="19"/>
      <c r="L115" s="19"/>
      <c r="M115" s="22"/>
    </row>
    <row r="116" spans="1:13" ht="19.5" customHeight="1">
      <c r="A116" s="14" t="s">
        <v>128</v>
      </c>
      <c r="B116" s="15">
        <f t="shared" si="24"/>
        <v>424.7</v>
      </c>
      <c r="C116" s="15">
        <v>0</v>
      </c>
      <c r="D116" s="15">
        <v>0</v>
      </c>
      <c r="E116" s="15">
        <v>17.5</v>
      </c>
      <c r="F116" s="15">
        <v>405</v>
      </c>
      <c r="G116" s="15">
        <v>0</v>
      </c>
      <c r="H116" s="15">
        <v>0</v>
      </c>
      <c r="I116" s="15">
        <v>2.2</v>
      </c>
      <c r="J116" s="15">
        <v>0</v>
      </c>
      <c r="K116" s="20" t="s">
        <v>66</v>
      </c>
      <c r="L116" s="19"/>
      <c r="M116" s="22"/>
    </row>
    <row r="117" spans="1:13" ht="19.5" customHeight="1">
      <c r="A117" s="14" t="s">
        <v>129</v>
      </c>
      <c r="B117" s="15">
        <f t="shared" si="24"/>
        <v>111.6</v>
      </c>
      <c r="C117" s="15">
        <v>0</v>
      </c>
      <c r="D117" s="15">
        <v>0</v>
      </c>
      <c r="E117" s="15">
        <v>0</v>
      </c>
      <c r="F117" s="15">
        <v>75</v>
      </c>
      <c r="G117" s="15">
        <v>30</v>
      </c>
      <c r="H117" s="15">
        <v>0</v>
      </c>
      <c r="I117" s="15">
        <v>6.6</v>
      </c>
      <c r="J117" s="15">
        <v>0</v>
      </c>
      <c r="K117" s="20" t="s">
        <v>68</v>
      </c>
      <c r="L117" s="19"/>
      <c r="M117" s="22"/>
    </row>
    <row r="118" spans="1:13" ht="19.5" customHeight="1">
      <c r="A118" s="14" t="s">
        <v>130</v>
      </c>
      <c r="B118" s="15">
        <f t="shared" si="24"/>
        <v>1487</v>
      </c>
      <c r="C118" s="15">
        <v>0</v>
      </c>
      <c r="D118" s="15">
        <v>0</v>
      </c>
      <c r="E118" s="15">
        <v>20.3</v>
      </c>
      <c r="F118" s="15">
        <v>1425</v>
      </c>
      <c r="G118" s="15">
        <v>35</v>
      </c>
      <c r="H118" s="15">
        <v>0</v>
      </c>
      <c r="I118" s="15">
        <v>6.7</v>
      </c>
      <c r="J118" s="15">
        <v>0</v>
      </c>
      <c r="K118" s="20" t="s">
        <v>68</v>
      </c>
      <c r="L118" s="19"/>
      <c r="M118" s="22"/>
    </row>
    <row r="119" spans="1:13" ht="19.5" customHeight="1">
      <c r="A119" s="14" t="s">
        <v>131</v>
      </c>
      <c r="B119" s="15">
        <f t="shared" si="24"/>
        <v>394.8</v>
      </c>
      <c r="C119" s="15">
        <v>0</v>
      </c>
      <c r="D119" s="15">
        <v>0</v>
      </c>
      <c r="E119" s="15">
        <v>17.5</v>
      </c>
      <c r="F119" s="15">
        <v>375</v>
      </c>
      <c r="G119" s="15">
        <v>0</v>
      </c>
      <c r="H119" s="15">
        <v>0</v>
      </c>
      <c r="I119" s="15">
        <v>2.3</v>
      </c>
      <c r="J119" s="15">
        <v>0</v>
      </c>
      <c r="K119" s="20" t="s">
        <v>66</v>
      </c>
      <c r="L119" s="19"/>
      <c r="M119" s="22"/>
    </row>
    <row r="120" spans="1:13" ht="19.5" customHeight="1">
      <c r="A120" s="14" t="s">
        <v>132</v>
      </c>
      <c r="B120" s="15">
        <f t="shared" si="24"/>
        <v>356.90000000000003</v>
      </c>
      <c r="C120" s="15">
        <v>0</v>
      </c>
      <c r="D120" s="15">
        <v>0</v>
      </c>
      <c r="E120" s="15">
        <v>0</v>
      </c>
      <c r="F120" s="15">
        <v>330</v>
      </c>
      <c r="G120" s="15">
        <v>24.6</v>
      </c>
      <c r="H120" s="15">
        <v>0</v>
      </c>
      <c r="I120" s="15">
        <v>2.3</v>
      </c>
      <c r="J120" s="15">
        <v>0</v>
      </c>
      <c r="K120" s="20" t="s">
        <v>66</v>
      </c>
      <c r="L120" s="19"/>
      <c r="M120" s="22"/>
    </row>
    <row r="121" spans="1:13" ht="19.5" customHeight="1">
      <c r="A121" s="14" t="s">
        <v>133</v>
      </c>
      <c r="B121" s="15">
        <f t="shared" si="24"/>
        <v>1306.1</v>
      </c>
      <c r="C121" s="15">
        <v>0</v>
      </c>
      <c r="D121" s="15">
        <v>0</v>
      </c>
      <c r="E121" s="15">
        <v>20.3</v>
      </c>
      <c r="F121" s="15">
        <v>1050</v>
      </c>
      <c r="G121" s="15">
        <v>229.2</v>
      </c>
      <c r="H121" s="15">
        <v>0</v>
      </c>
      <c r="I121" s="15">
        <v>6.6</v>
      </c>
      <c r="J121" s="15">
        <v>0</v>
      </c>
      <c r="K121" s="20" t="s">
        <v>68</v>
      </c>
      <c r="L121" s="19"/>
      <c r="M121" s="22"/>
    </row>
    <row r="122" spans="1:13" ht="19.5" customHeight="1">
      <c r="A122" s="14" t="s">
        <v>134</v>
      </c>
      <c r="B122" s="15">
        <f t="shared" si="24"/>
        <v>1999.8</v>
      </c>
      <c r="C122" s="15">
        <v>0</v>
      </c>
      <c r="D122" s="15">
        <v>0</v>
      </c>
      <c r="E122" s="15">
        <v>17.5</v>
      </c>
      <c r="F122" s="15">
        <v>1980</v>
      </c>
      <c r="G122" s="15">
        <v>0</v>
      </c>
      <c r="H122" s="15">
        <v>0</v>
      </c>
      <c r="I122" s="15">
        <v>2.3</v>
      </c>
      <c r="J122" s="15">
        <v>0</v>
      </c>
      <c r="K122" s="19"/>
      <c r="L122" s="19"/>
      <c r="M122" s="22"/>
    </row>
    <row r="123" spans="1:13" ht="19.5" customHeight="1">
      <c r="A123" s="14" t="s">
        <v>135</v>
      </c>
      <c r="B123" s="15">
        <f t="shared" si="24"/>
        <v>1156.2</v>
      </c>
      <c r="C123" s="15">
        <v>0</v>
      </c>
      <c r="D123" s="15">
        <v>0</v>
      </c>
      <c r="E123" s="15">
        <v>20.3</v>
      </c>
      <c r="F123" s="15">
        <v>900</v>
      </c>
      <c r="G123" s="15">
        <v>229.2</v>
      </c>
      <c r="H123" s="15">
        <v>0</v>
      </c>
      <c r="I123" s="15">
        <v>6.7</v>
      </c>
      <c r="J123" s="15">
        <v>0</v>
      </c>
      <c r="K123" s="20" t="s">
        <v>68</v>
      </c>
      <c r="L123" s="19"/>
      <c r="M123" s="22"/>
    </row>
    <row r="124" spans="1:13" ht="19.5" customHeight="1">
      <c r="A124" s="14" t="s">
        <v>136</v>
      </c>
      <c r="B124" s="15">
        <f aca="true" t="shared" si="25" ref="B124:J124">B125+B126+B127</f>
        <v>9.6</v>
      </c>
      <c r="C124" s="15">
        <f t="shared" si="25"/>
        <v>0</v>
      </c>
      <c r="D124" s="15">
        <f t="shared" si="25"/>
        <v>0</v>
      </c>
      <c r="E124" s="15">
        <f t="shared" si="25"/>
        <v>5.1</v>
      </c>
      <c r="F124" s="15">
        <f t="shared" si="25"/>
        <v>0</v>
      </c>
      <c r="G124" s="15">
        <f t="shared" si="25"/>
        <v>0</v>
      </c>
      <c r="H124" s="15">
        <f t="shared" si="25"/>
        <v>0</v>
      </c>
      <c r="I124" s="15">
        <f t="shared" si="25"/>
        <v>4.5</v>
      </c>
      <c r="J124" s="15">
        <f t="shared" si="25"/>
        <v>0</v>
      </c>
      <c r="K124" s="19"/>
      <c r="L124" s="19"/>
      <c r="M124" s="21"/>
    </row>
    <row r="125" spans="1:13" ht="19.5" customHeight="1">
      <c r="A125" s="14" t="s">
        <v>137</v>
      </c>
      <c r="B125" s="15">
        <f aca="true" t="shared" si="26" ref="B125:B131">SUM(C125:J125)</f>
        <v>5.1</v>
      </c>
      <c r="C125" s="15">
        <v>0</v>
      </c>
      <c r="D125" s="15">
        <v>0</v>
      </c>
      <c r="E125" s="15">
        <v>5.1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9"/>
      <c r="L125" s="19"/>
      <c r="M125" s="21"/>
    </row>
    <row r="126" spans="1:13" ht="19.5" customHeight="1">
      <c r="A126" s="14" t="s">
        <v>138</v>
      </c>
      <c r="B126" s="15">
        <f t="shared" si="26"/>
        <v>2.3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2.3</v>
      </c>
      <c r="J126" s="15">
        <v>0</v>
      </c>
      <c r="K126" s="19"/>
      <c r="L126" s="19"/>
      <c r="M126" s="22"/>
    </row>
    <row r="127" spans="1:13" ht="19.5" customHeight="1">
      <c r="A127" s="14" t="s">
        <v>139</v>
      </c>
      <c r="B127" s="15">
        <f t="shared" si="26"/>
        <v>2.2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2.2</v>
      </c>
      <c r="J127" s="15">
        <v>0</v>
      </c>
      <c r="K127" s="19"/>
      <c r="L127" s="19"/>
      <c r="M127" s="22"/>
    </row>
    <row r="128" spans="1:13" ht="19.5" customHeight="1">
      <c r="A128" s="14" t="s">
        <v>140</v>
      </c>
      <c r="B128" s="15">
        <f t="shared" si="26"/>
        <v>627.1</v>
      </c>
      <c r="C128" s="15">
        <v>0</v>
      </c>
      <c r="D128" s="15">
        <v>0</v>
      </c>
      <c r="E128" s="15">
        <v>0</v>
      </c>
      <c r="F128" s="15">
        <v>600</v>
      </c>
      <c r="G128" s="15">
        <v>24.6</v>
      </c>
      <c r="H128" s="15">
        <v>0</v>
      </c>
      <c r="I128" s="15">
        <v>2.5</v>
      </c>
      <c r="J128" s="15">
        <v>0</v>
      </c>
      <c r="K128" s="19"/>
      <c r="L128" s="19"/>
      <c r="M128" s="22"/>
    </row>
    <row r="129" spans="1:13" ht="19.5" customHeight="1">
      <c r="A129" s="14" t="s">
        <v>141</v>
      </c>
      <c r="B129" s="15">
        <f t="shared" si="26"/>
        <v>319.7</v>
      </c>
      <c r="C129" s="15">
        <v>0</v>
      </c>
      <c r="D129" s="15">
        <v>300</v>
      </c>
      <c r="E129" s="15">
        <v>17.5</v>
      </c>
      <c r="F129" s="15">
        <v>0</v>
      </c>
      <c r="G129" s="15">
        <v>0</v>
      </c>
      <c r="H129" s="15">
        <v>0</v>
      </c>
      <c r="I129" s="15">
        <v>2.2</v>
      </c>
      <c r="J129" s="15">
        <v>0</v>
      </c>
      <c r="K129" s="19"/>
      <c r="L129" s="19"/>
      <c r="M129" s="22"/>
    </row>
    <row r="130" spans="1:13" ht="19.5" customHeight="1">
      <c r="A130" s="14" t="s">
        <v>142</v>
      </c>
      <c r="B130" s="15">
        <f t="shared" si="26"/>
        <v>2.1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2.1</v>
      </c>
      <c r="J130" s="15">
        <v>0</v>
      </c>
      <c r="K130" s="19"/>
      <c r="L130" s="19"/>
      <c r="M130" s="21"/>
    </row>
    <row r="131" spans="1:13" ht="19.5" customHeight="1">
      <c r="A131" s="14" t="s">
        <v>143</v>
      </c>
      <c r="B131" s="15">
        <f t="shared" si="26"/>
        <v>19.6</v>
      </c>
      <c r="C131" s="15">
        <v>0</v>
      </c>
      <c r="D131" s="15">
        <v>0</v>
      </c>
      <c r="E131" s="15">
        <v>17.5</v>
      </c>
      <c r="F131" s="15">
        <v>0</v>
      </c>
      <c r="G131" s="15">
        <v>0</v>
      </c>
      <c r="H131" s="15">
        <v>0</v>
      </c>
      <c r="I131" s="15">
        <v>2.1</v>
      </c>
      <c r="J131" s="15">
        <v>0</v>
      </c>
      <c r="K131" s="19"/>
      <c r="L131" s="19"/>
      <c r="M131" s="22"/>
    </row>
    <row r="132" spans="1:13" ht="19.5" customHeight="1">
      <c r="A132" s="14" t="s">
        <v>144</v>
      </c>
      <c r="B132" s="15">
        <f aca="true" t="shared" si="27" ref="B132:J132">B133+B134+B135+B136</f>
        <v>1619.1</v>
      </c>
      <c r="C132" s="15">
        <f t="shared" si="27"/>
        <v>0</v>
      </c>
      <c r="D132" s="15">
        <f t="shared" si="27"/>
        <v>400</v>
      </c>
      <c r="E132" s="15">
        <f t="shared" si="27"/>
        <v>57.5</v>
      </c>
      <c r="F132" s="15">
        <f t="shared" si="27"/>
        <v>930</v>
      </c>
      <c r="G132" s="15">
        <f t="shared" si="27"/>
        <v>24.6</v>
      </c>
      <c r="H132" s="15">
        <f t="shared" si="27"/>
        <v>0</v>
      </c>
      <c r="I132" s="15">
        <f t="shared" si="27"/>
        <v>7</v>
      </c>
      <c r="J132" s="15">
        <f t="shared" si="27"/>
        <v>200</v>
      </c>
      <c r="K132" s="19"/>
      <c r="L132" s="19"/>
      <c r="M132" s="21"/>
    </row>
    <row r="133" spans="1:13" ht="19.5" customHeight="1">
      <c r="A133" s="14" t="s">
        <v>145</v>
      </c>
      <c r="B133" s="15">
        <f aca="true" t="shared" si="28" ref="B133:B143">SUM(C133:J133)</f>
        <v>5</v>
      </c>
      <c r="C133" s="15">
        <v>0</v>
      </c>
      <c r="D133" s="15">
        <v>0</v>
      </c>
      <c r="E133" s="15">
        <v>5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9"/>
      <c r="L133" s="19"/>
      <c r="M133" s="21"/>
    </row>
    <row r="134" spans="1:13" ht="19.5" customHeight="1">
      <c r="A134" s="14" t="s">
        <v>146</v>
      </c>
      <c r="B134" s="15">
        <f t="shared" si="28"/>
        <v>844.8</v>
      </c>
      <c r="C134" s="15">
        <v>0</v>
      </c>
      <c r="D134" s="15">
        <v>400</v>
      </c>
      <c r="E134" s="15">
        <v>17.5</v>
      </c>
      <c r="F134" s="15">
        <v>225</v>
      </c>
      <c r="G134" s="15">
        <v>0</v>
      </c>
      <c r="H134" s="15">
        <v>0</v>
      </c>
      <c r="I134" s="15">
        <v>2.3</v>
      </c>
      <c r="J134" s="15">
        <v>200</v>
      </c>
      <c r="K134" s="19"/>
      <c r="L134" s="19"/>
      <c r="M134" s="22"/>
    </row>
    <row r="135" spans="1:13" ht="19.5" customHeight="1">
      <c r="A135" s="14" t="s">
        <v>147</v>
      </c>
      <c r="B135" s="15">
        <f t="shared" si="28"/>
        <v>124.7</v>
      </c>
      <c r="C135" s="15">
        <v>0</v>
      </c>
      <c r="D135" s="15">
        <v>0</v>
      </c>
      <c r="E135" s="15">
        <v>17.5</v>
      </c>
      <c r="F135" s="15">
        <v>105</v>
      </c>
      <c r="G135" s="15">
        <v>0</v>
      </c>
      <c r="H135" s="15">
        <v>0</v>
      </c>
      <c r="I135" s="15">
        <v>2.2</v>
      </c>
      <c r="J135" s="15">
        <v>0</v>
      </c>
      <c r="K135" s="19"/>
      <c r="L135" s="19"/>
      <c r="M135" s="22"/>
    </row>
    <row r="136" spans="1:13" ht="19.5" customHeight="1">
      <c r="A136" s="23" t="s">
        <v>148</v>
      </c>
      <c r="B136" s="15">
        <f t="shared" si="28"/>
        <v>644.6</v>
      </c>
      <c r="C136" s="15">
        <v>0</v>
      </c>
      <c r="D136" s="15">
        <v>0</v>
      </c>
      <c r="E136" s="15">
        <v>17.5</v>
      </c>
      <c r="F136" s="15">
        <v>600</v>
      </c>
      <c r="G136" s="15">
        <v>24.6</v>
      </c>
      <c r="H136" s="15">
        <v>0</v>
      </c>
      <c r="I136" s="15">
        <v>2.5</v>
      </c>
      <c r="J136" s="15">
        <v>0</v>
      </c>
      <c r="K136" s="19"/>
      <c r="L136" s="19"/>
      <c r="M136" s="22"/>
    </row>
    <row r="137" spans="1:13" ht="19.5" customHeight="1">
      <c r="A137" s="14" t="s">
        <v>149</v>
      </c>
      <c r="B137" s="15">
        <f t="shared" si="28"/>
        <v>769.7</v>
      </c>
      <c r="C137" s="15">
        <v>0</v>
      </c>
      <c r="D137" s="15">
        <v>0</v>
      </c>
      <c r="E137" s="15">
        <v>17.5</v>
      </c>
      <c r="F137" s="15">
        <v>750</v>
      </c>
      <c r="G137" s="15">
        <v>0</v>
      </c>
      <c r="H137" s="15">
        <v>0</v>
      </c>
      <c r="I137" s="15">
        <v>2.2</v>
      </c>
      <c r="J137" s="15">
        <v>0</v>
      </c>
      <c r="K137" s="19"/>
      <c r="L137" s="19"/>
      <c r="M137" s="22"/>
    </row>
    <row r="138" spans="1:13" ht="19.5" customHeight="1">
      <c r="A138" s="14" t="s">
        <v>150</v>
      </c>
      <c r="B138" s="15">
        <f t="shared" si="28"/>
        <v>244.7</v>
      </c>
      <c r="C138" s="15">
        <v>0</v>
      </c>
      <c r="D138" s="15">
        <v>0</v>
      </c>
      <c r="E138" s="15">
        <v>17.5</v>
      </c>
      <c r="F138" s="15">
        <v>225</v>
      </c>
      <c r="G138" s="15">
        <v>0</v>
      </c>
      <c r="H138" s="15">
        <v>0</v>
      </c>
      <c r="I138" s="15">
        <v>2.2</v>
      </c>
      <c r="J138" s="15">
        <v>0</v>
      </c>
      <c r="K138" s="19"/>
      <c r="L138" s="19"/>
      <c r="M138" s="22"/>
    </row>
    <row r="139" spans="1:13" ht="19.5" customHeight="1">
      <c r="A139" s="14" t="s">
        <v>151</v>
      </c>
      <c r="B139" s="15">
        <f t="shared" si="28"/>
        <v>152.3</v>
      </c>
      <c r="C139" s="15">
        <v>0</v>
      </c>
      <c r="D139" s="15">
        <v>0</v>
      </c>
      <c r="E139" s="15">
        <v>0</v>
      </c>
      <c r="F139" s="15">
        <v>150</v>
      </c>
      <c r="G139" s="15">
        <v>0</v>
      </c>
      <c r="H139" s="15">
        <v>0</v>
      </c>
      <c r="I139" s="15">
        <v>2.3</v>
      </c>
      <c r="J139" s="15">
        <v>0</v>
      </c>
      <c r="K139" s="20" t="s">
        <v>66</v>
      </c>
      <c r="L139" s="19"/>
      <c r="M139" s="22"/>
    </row>
    <row r="140" spans="1:13" ht="19.5" customHeight="1">
      <c r="A140" s="14" t="s">
        <v>152</v>
      </c>
      <c r="B140" s="15">
        <f t="shared" si="28"/>
        <v>847.2</v>
      </c>
      <c r="C140" s="15">
        <v>0</v>
      </c>
      <c r="D140" s="15">
        <v>0</v>
      </c>
      <c r="E140" s="15">
        <v>0</v>
      </c>
      <c r="F140" s="15">
        <v>450</v>
      </c>
      <c r="G140" s="15">
        <v>0</v>
      </c>
      <c r="H140" s="15">
        <v>0</v>
      </c>
      <c r="I140" s="15">
        <v>2.2</v>
      </c>
      <c r="J140" s="15">
        <v>395</v>
      </c>
      <c r="K140" s="20" t="s">
        <v>66</v>
      </c>
      <c r="L140" s="19"/>
      <c r="M140" s="22"/>
    </row>
    <row r="141" spans="1:13" ht="19.5" customHeight="1">
      <c r="A141" s="14" t="s">
        <v>153</v>
      </c>
      <c r="B141" s="15">
        <f t="shared" si="28"/>
        <v>82.2</v>
      </c>
      <c r="C141" s="15">
        <v>0</v>
      </c>
      <c r="D141" s="15">
        <v>0</v>
      </c>
      <c r="E141" s="15">
        <v>0</v>
      </c>
      <c r="F141" s="15">
        <v>75</v>
      </c>
      <c r="G141" s="15">
        <v>0</v>
      </c>
      <c r="H141" s="15">
        <v>0</v>
      </c>
      <c r="I141" s="15">
        <v>7.2</v>
      </c>
      <c r="J141" s="15">
        <v>0</v>
      </c>
      <c r="K141" s="20" t="s">
        <v>66</v>
      </c>
      <c r="L141" s="19"/>
      <c r="M141" s="22"/>
    </row>
    <row r="142" spans="1:13" ht="19.5" customHeight="1">
      <c r="A142" s="14" t="s">
        <v>154</v>
      </c>
      <c r="B142" s="15">
        <f t="shared" si="28"/>
        <v>852.2</v>
      </c>
      <c r="C142" s="15">
        <v>0</v>
      </c>
      <c r="D142" s="15">
        <v>400</v>
      </c>
      <c r="E142" s="15">
        <v>0</v>
      </c>
      <c r="F142" s="15">
        <v>450</v>
      </c>
      <c r="G142" s="15">
        <v>0</v>
      </c>
      <c r="H142" s="15">
        <v>0</v>
      </c>
      <c r="I142" s="15">
        <v>2.2</v>
      </c>
      <c r="J142" s="15">
        <v>0</v>
      </c>
      <c r="K142" s="20" t="s">
        <v>66</v>
      </c>
      <c r="L142" s="19"/>
      <c r="M142" s="22"/>
    </row>
    <row r="143" spans="1:13" ht="19.5" customHeight="1">
      <c r="A143" s="14" t="s">
        <v>155</v>
      </c>
      <c r="B143" s="15">
        <f t="shared" si="28"/>
        <v>1098.5</v>
      </c>
      <c r="C143" s="15">
        <v>0</v>
      </c>
      <c r="D143" s="15">
        <v>0</v>
      </c>
      <c r="E143" s="15">
        <v>20.3</v>
      </c>
      <c r="F143" s="15">
        <v>330</v>
      </c>
      <c r="G143" s="15">
        <v>224.2</v>
      </c>
      <c r="H143" s="15">
        <v>0</v>
      </c>
      <c r="I143" s="15">
        <v>6.5</v>
      </c>
      <c r="J143" s="15">
        <v>517.5</v>
      </c>
      <c r="K143" s="20" t="s">
        <v>68</v>
      </c>
      <c r="L143" s="19"/>
      <c r="M143" s="22"/>
    </row>
    <row r="144" spans="1:13" ht="19.5" customHeight="1">
      <c r="A144" s="14" t="s">
        <v>156</v>
      </c>
      <c r="B144" s="15">
        <f aca="true" t="shared" si="29" ref="B144:J144">B145+B146+B147</f>
        <v>759.2</v>
      </c>
      <c r="C144" s="15">
        <f t="shared" si="29"/>
        <v>0</v>
      </c>
      <c r="D144" s="15">
        <f t="shared" si="29"/>
        <v>0</v>
      </c>
      <c r="E144" s="15">
        <f t="shared" si="29"/>
        <v>42.7</v>
      </c>
      <c r="F144" s="15">
        <f t="shared" si="29"/>
        <v>300</v>
      </c>
      <c r="G144" s="15">
        <f t="shared" si="29"/>
        <v>249.2</v>
      </c>
      <c r="H144" s="15">
        <f t="shared" si="29"/>
        <v>158.5</v>
      </c>
      <c r="I144" s="15">
        <f t="shared" si="29"/>
        <v>8.8</v>
      </c>
      <c r="J144" s="15">
        <f t="shared" si="29"/>
        <v>0</v>
      </c>
      <c r="K144" s="19"/>
      <c r="L144" s="19"/>
      <c r="M144" s="21"/>
    </row>
    <row r="145" spans="1:13" ht="19.5" customHeight="1">
      <c r="A145" s="14" t="s">
        <v>157</v>
      </c>
      <c r="B145" s="15">
        <f aca="true" t="shared" si="30" ref="B145:B151">SUM(C145:J145)</f>
        <v>4.9</v>
      </c>
      <c r="C145" s="15">
        <v>0</v>
      </c>
      <c r="D145" s="15">
        <v>0</v>
      </c>
      <c r="E145" s="15">
        <v>4.9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9"/>
      <c r="L145" s="19"/>
      <c r="M145" s="21"/>
    </row>
    <row r="146" spans="1:13" ht="19.5" customHeight="1">
      <c r="A146" s="14" t="s">
        <v>158</v>
      </c>
      <c r="B146" s="15">
        <f t="shared" si="30"/>
        <v>584.6</v>
      </c>
      <c r="C146" s="15">
        <v>0</v>
      </c>
      <c r="D146" s="15">
        <v>0</v>
      </c>
      <c r="E146" s="15">
        <v>20.3</v>
      </c>
      <c r="F146" s="15">
        <v>150</v>
      </c>
      <c r="G146" s="15">
        <v>249.2</v>
      </c>
      <c r="H146" s="15">
        <v>158.5</v>
      </c>
      <c r="I146" s="15">
        <v>6.6</v>
      </c>
      <c r="J146" s="15">
        <v>0</v>
      </c>
      <c r="K146" s="20" t="s">
        <v>68</v>
      </c>
      <c r="L146" s="19"/>
      <c r="M146" s="22"/>
    </row>
    <row r="147" spans="1:13" ht="19.5" customHeight="1">
      <c r="A147" s="14" t="s">
        <v>159</v>
      </c>
      <c r="B147" s="15">
        <f t="shared" si="30"/>
        <v>169.7</v>
      </c>
      <c r="C147" s="15">
        <v>0</v>
      </c>
      <c r="D147" s="15">
        <v>0</v>
      </c>
      <c r="E147" s="15">
        <v>17.5</v>
      </c>
      <c r="F147" s="15">
        <v>150</v>
      </c>
      <c r="G147" s="15">
        <v>0</v>
      </c>
      <c r="H147" s="15">
        <v>0</v>
      </c>
      <c r="I147" s="15">
        <v>2.2</v>
      </c>
      <c r="J147" s="15">
        <v>0</v>
      </c>
      <c r="K147" s="20" t="s">
        <v>66</v>
      </c>
      <c r="L147" s="19"/>
      <c r="M147" s="22"/>
    </row>
    <row r="148" spans="1:13" ht="19.5" customHeight="1">
      <c r="A148" s="14" t="s">
        <v>160</v>
      </c>
      <c r="B148" s="15">
        <f t="shared" si="30"/>
        <v>819.9</v>
      </c>
      <c r="C148" s="15">
        <v>0</v>
      </c>
      <c r="D148" s="15">
        <v>500</v>
      </c>
      <c r="E148" s="15">
        <v>17.5</v>
      </c>
      <c r="F148" s="15">
        <v>300</v>
      </c>
      <c r="G148" s="15">
        <v>0</v>
      </c>
      <c r="H148" s="15">
        <v>0</v>
      </c>
      <c r="I148" s="15">
        <v>2.4</v>
      </c>
      <c r="J148" s="15">
        <v>0</v>
      </c>
      <c r="K148" s="20" t="s">
        <v>66</v>
      </c>
      <c r="L148" s="19"/>
      <c r="M148" s="22"/>
    </row>
    <row r="149" spans="1:13" ht="19.5" customHeight="1">
      <c r="A149" s="14" t="s">
        <v>161</v>
      </c>
      <c r="B149" s="15">
        <f t="shared" si="30"/>
        <v>244.8</v>
      </c>
      <c r="C149" s="15">
        <v>0</v>
      </c>
      <c r="D149" s="15">
        <v>0</v>
      </c>
      <c r="E149" s="15">
        <v>17.5</v>
      </c>
      <c r="F149" s="15">
        <v>225</v>
      </c>
      <c r="G149" s="15">
        <v>0</v>
      </c>
      <c r="H149" s="15">
        <v>0</v>
      </c>
      <c r="I149" s="15">
        <v>2.3</v>
      </c>
      <c r="J149" s="15">
        <v>0</v>
      </c>
      <c r="K149" s="20" t="s">
        <v>66</v>
      </c>
      <c r="L149" s="19"/>
      <c r="M149" s="22"/>
    </row>
    <row r="150" spans="1:13" ht="19.5" customHeight="1">
      <c r="A150" s="14" t="s">
        <v>162</v>
      </c>
      <c r="B150" s="15">
        <f t="shared" si="30"/>
        <v>169.9</v>
      </c>
      <c r="C150" s="15">
        <v>0</v>
      </c>
      <c r="D150" s="15">
        <v>0</v>
      </c>
      <c r="E150" s="15">
        <v>17.5</v>
      </c>
      <c r="F150" s="15">
        <v>150</v>
      </c>
      <c r="G150" s="15">
        <v>0</v>
      </c>
      <c r="H150" s="15">
        <v>0</v>
      </c>
      <c r="I150" s="15">
        <v>2.4</v>
      </c>
      <c r="J150" s="15">
        <v>0</v>
      </c>
      <c r="K150" s="20" t="s">
        <v>66</v>
      </c>
      <c r="L150" s="19"/>
      <c r="M150" s="22"/>
    </row>
    <row r="151" spans="1:13" ht="19.5" customHeight="1">
      <c r="A151" s="14" t="s">
        <v>163</v>
      </c>
      <c r="B151" s="15">
        <f t="shared" si="30"/>
        <v>227.1</v>
      </c>
      <c r="C151" s="15">
        <v>0</v>
      </c>
      <c r="D151" s="15">
        <v>0</v>
      </c>
      <c r="E151" s="15">
        <v>0</v>
      </c>
      <c r="F151" s="15">
        <v>225</v>
      </c>
      <c r="G151" s="15">
        <v>0</v>
      </c>
      <c r="H151" s="15">
        <v>0</v>
      </c>
      <c r="I151" s="15">
        <v>2.1</v>
      </c>
      <c r="J151" s="15">
        <v>0</v>
      </c>
      <c r="K151" s="20" t="s">
        <v>66</v>
      </c>
      <c r="L151" s="19"/>
      <c r="M151" s="22"/>
    </row>
    <row r="152" spans="1:13" ht="19.5" customHeight="1">
      <c r="A152" s="14" t="s">
        <v>164</v>
      </c>
      <c r="B152" s="15">
        <f aca="true" t="shared" si="31" ref="B152:J152">B153+B154+B155</f>
        <v>2460.7000000000003</v>
      </c>
      <c r="C152" s="15">
        <f t="shared" si="31"/>
        <v>0</v>
      </c>
      <c r="D152" s="15">
        <f t="shared" si="31"/>
        <v>800</v>
      </c>
      <c r="E152" s="15">
        <f t="shared" si="31"/>
        <v>41.4</v>
      </c>
      <c r="F152" s="15">
        <f t="shared" si="31"/>
        <v>1590</v>
      </c>
      <c r="G152" s="15">
        <f t="shared" si="31"/>
        <v>24.6</v>
      </c>
      <c r="H152" s="15">
        <f t="shared" si="31"/>
        <v>0</v>
      </c>
      <c r="I152" s="15">
        <f t="shared" si="31"/>
        <v>4.7</v>
      </c>
      <c r="J152" s="15">
        <f t="shared" si="31"/>
        <v>0</v>
      </c>
      <c r="K152" s="19"/>
      <c r="L152" s="19"/>
      <c r="M152" s="21"/>
    </row>
    <row r="153" spans="1:13" ht="19.5" customHeight="1">
      <c r="A153" s="14" t="s">
        <v>165</v>
      </c>
      <c r="B153" s="15">
        <f aca="true" t="shared" si="32" ref="B153:B160">SUM(C153:J153)</f>
        <v>6.4</v>
      </c>
      <c r="C153" s="15">
        <v>0</v>
      </c>
      <c r="D153" s="15">
        <v>0</v>
      </c>
      <c r="E153" s="15">
        <v>6.4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9"/>
      <c r="L153" s="19"/>
      <c r="M153" s="21"/>
    </row>
    <row r="154" spans="1:13" ht="19.5" customHeight="1">
      <c r="A154" s="14" t="s">
        <v>166</v>
      </c>
      <c r="B154" s="15">
        <f t="shared" si="32"/>
        <v>1459.7</v>
      </c>
      <c r="C154" s="15">
        <v>0</v>
      </c>
      <c r="D154" s="15">
        <v>300</v>
      </c>
      <c r="E154" s="15">
        <v>17.5</v>
      </c>
      <c r="F154" s="15">
        <v>1140</v>
      </c>
      <c r="G154" s="15">
        <v>0</v>
      </c>
      <c r="H154" s="15">
        <v>0</v>
      </c>
      <c r="I154" s="15">
        <v>2.2</v>
      </c>
      <c r="J154" s="15">
        <v>0</v>
      </c>
      <c r="K154" s="20" t="s">
        <v>66</v>
      </c>
      <c r="L154" s="19"/>
      <c r="M154" s="22"/>
    </row>
    <row r="155" spans="1:13" ht="19.5" customHeight="1">
      <c r="A155" s="14" t="s">
        <v>167</v>
      </c>
      <c r="B155" s="15">
        <f t="shared" si="32"/>
        <v>994.6</v>
      </c>
      <c r="C155" s="15">
        <v>0</v>
      </c>
      <c r="D155" s="15">
        <v>500</v>
      </c>
      <c r="E155" s="15">
        <v>17.5</v>
      </c>
      <c r="F155" s="15">
        <v>450</v>
      </c>
      <c r="G155" s="15">
        <v>24.6</v>
      </c>
      <c r="H155" s="15">
        <v>0</v>
      </c>
      <c r="I155" s="15">
        <v>2.5</v>
      </c>
      <c r="J155" s="15">
        <v>0</v>
      </c>
      <c r="K155" s="20" t="s">
        <v>66</v>
      </c>
      <c r="L155" s="19"/>
      <c r="M155" s="22"/>
    </row>
    <row r="156" spans="1:13" ht="19.5" customHeight="1">
      <c r="A156" s="14" t="s">
        <v>168</v>
      </c>
      <c r="B156" s="15">
        <f t="shared" si="32"/>
        <v>1775.4</v>
      </c>
      <c r="C156" s="15">
        <v>0</v>
      </c>
      <c r="D156" s="15">
        <v>0</v>
      </c>
      <c r="E156" s="15">
        <v>20.3</v>
      </c>
      <c r="F156" s="15">
        <v>1275</v>
      </c>
      <c r="G156" s="15">
        <v>254</v>
      </c>
      <c r="H156" s="15">
        <v>159.4</v>
      </c>
      <c r="I156" s="15">
        <v>6.7</v>
      </c>
      <c r="J156" s="15">
        <v>60</v>
      </c>
      <c r="K156" s="20" t="s">
        <v>68</v>
      </c>
      <c r="L156" s="19"/>
      <c r="M156" s="22"/>
    </row>
    <row r="157" spans="1:13" ht="19.5" customHeight="1">
      <c r="A157" s="14" t="s">
        <v>169</v>
      </c>
      <c r="B157" s="15">
        <f t="shared" si="32"/>
        <v>527.2</v>
      </c>
      <c r="C157" s="15">
        <v>0</v>
      </c>
      <c r="D157" s="15">
        <v>0</v>
      </c>
      <c r="E157" s="15">
        <v>0</v>
      </c>
      <c r="F157" s="15">
        <v>525</v>
      </c>
      <c r="G157" s="15">
        <v>0</v>
      </c>
      <c r="H157" s="15">
        <v>0</v>
      </c>
      <c r="I157" s="15">
        <v>2.2</v>
      </c>
      <c r="J157" s="15">
        <v>0</v>
      </c>
      <c r="K157" s="20" t="s">
        <v>66</v>
      </c>
      <c r="L157" s="19"/>
      <c r="M157" s="22"/>
    </row>
    <row r="158" spans="1:13" ht="19.5" customHeight="1">
      <c r="A158" s="14" t="s">
        <v>170</v>
      </c>
      <c r="B158" s="15">
        <f t="shared" si="32"/>
        <v>1127.4</v>
      </c>
      <c r="C158" s="15">
        <v>0</v>
      </c>
      <c r="D158" s="15">
        <v>0</v>
      </c>
      <c r="E158" s="15">
        <v>0</v>
      </c>
      <c r="F158" s="15">
        <v>1125</v>
      </c>
      <c r="G158" s="15">
        <v>0</v>
      </c>
      <c r="H158" s="15">
        <v>0</v>
      </c>
      <c r="I158" s="15">
        <v>2.4</v>
      </c>
      <c r="J158" s="15">
        <v>0</v>
      </c>
      <c r="K158" s="20" t="s">
        <v>66</v>
      </c>
      <c r="L158" s="19"/>
      <c r="M158" s="22"/>
    </row>
    <row r="159" spans="1:13" ht="19.5" customHeight="1">
      <c r="A159" s="14" t="s">
        <v>171</v>
      </c>
      <c r="B159" s="15">
        <f t="shared" si="32"/>
        <v>2120</v>
      </c>
      <c r="C159" s="15">
        <v>0</v>
      </c>
      <c r="D159" s="15">
        <v>0</v>
      </c>
      <c r="E159" s="15">
        <v>17.5</v>
      </c>
      <c r="F159" s="15">
        <v>2100</v>
      </c>
      <c r="G159" s="15">
        <v>0</v>
      </c>
      <c r="H159" s="15">
        <v>0</v>
      </c>
      <c r="I159" s="15">
        <v>2.5</v>
      </c>
      <c r="J159" s="15">
        <v>0</v>
      </c>
      <c r="K159" s="20" t="s">
        <v>66</v>
      </c>
      <c r="L159" s="19"/>
      <c r="M159" s="22"/>
    </row>
    <row r="160" spans="1:13" ht="19.5" customHeight="1">
      <c r="A160" s="14" t="s">
        <v>172</v>
      </c>
      <c r="B160" s="15">
        <f t="shared" si="32"/>
        <v>1063.6</v>
      </c>
      <c r="C160" s="15">
        <v>0</v>
      </c>
      <c r="D160" s="15">
        <v>0</v>
      </c>
      <c r="E160" s="15">
        <v>20.3</v>
      </c>
      <c r="F160" s="15">
        <v>450</v>
      </c>
      <c r="G160" s="15">
        <v>229.2</v>
      </c>
      <c r="H160" s="15">
        <v>0</v>
      </c>
      <c r="I160" s="15">
        <v>6.6</v>
      </c>
      <c r="J160" s="15">
        <v>357.5</v>
      </c>
      <c r="K160" s="20" t="s">
        <v>68</v>
      </c>
      <c r="L160" s="19"/>
      <c r="M160" s="22"/>
    </row>
    <row r="161" spans="1:13" ht="19.5" customHeight="1">
      <c r="A161" s="14" t="s">
        <v>173</v>
      </c>
      <c r="B161" s="15">
        <f aca="true" t="shared" si="33" ref="B161:J161">B162+B163+B164</f>
        <v>49.50000000000001</v>
      </c>
      <c r="C161" s="15">
        <f t="shared" si="33"/>
        <v>0</v>
      </c>
      <c r="D161" s="15">
        <f t="shared" si="33"/>
        <v>0</v>
      </c>
      <c r="E161" s="15">
        <f t="shared" si="33"/>
        <v>20.7</v>
      </c>
      <c r="F161" s="15">
        <f t="shared" si="33"/>
        <v>0</v>
      </c>
      <c r="G161" s="15">
        <f t="shared" si="33"/>
        <v>24.6</v>
      </c>
      <c r="H161" s="15">
        <f t="shared" si="33"/>
        <v>0</v>
      </c>
      <c r="I161" s="15">
        <f t="shared" si="33"/>
        <v>4.2</v>
      </c>
      <c r="J161" s="15">
        <f t="shared" si="33"/>
        <v>0</v>
      </c>
      <c r="K161" s="19"/>
      <c r="L161" s="19"/>
      <c r="M161" s="21"/>
    </row>
    <row r="162" spans="1:13" ht="19.5" customHeight="1">
      <c r="A162" s="14" t="s">
        <v>174</v>
      </c>
      <c r="B162" s="15">
        <f aca="true" t="shared" si="34" ref="B162:B170">SUM(C162:J162)</f>
        <v>3.2</v>
      </c>
      <c r="C162" s="15">
        <v>0</v>
      </c>
      <c r="D162" s="15">
        <v>0</v>
      </c>
      <c r="E162" s="15">
        <v>3.2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9"/>
      <c r="L162" s="19"/>
      <c r="M162" s="21"/>
    </row>
    <row r="163" spans="1:13" ht="19.5" customHeight="1">
      <c r="A163" s="14" t="s">
        <v>175</v>
      </c>
      <c r="B163" s="15">
        <f t="shared" si="34"/>
        <v>44.2</v>
      </c>
      <c r="C163" s="15">
        <v>0</v>
      </c>
      <c r="D163" s="15">
        <v>0</v>
      </c>
      <c r="E163" s="15">
        <v>17.5</v>
      </c>
      <c r="F163" s="15">
        <v>0</v>
      </c>
      <c r="G163" s="15">
        <v>24.6</v>
      </c>
      <c r="H163" s="15">
        <v>0</v>
      </c>
      <c r="I163" s="15">
        <v>2.1</v>
      </c>
      <c r="J163" s="15">
        <v>0</v>
      </c>
      <c r="K163" s="19"/>
      <c r="L163" s="19"/>
      <c r="M163" s="22"/>
    </row>
    <row r="164" spans="1:13" ht="19.5" customHeight="1">
      <c r="A164" s="14" t="s">
        <v>176</v>
      </c>
      <c r="B164" s="15">
        <f t="shared" si="34"/>
        <v>2.1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2.1</v>
      </c>
      <c r="J164" s="15">
        <v>0</v>
      </c>
      <c r="K164" s="19"/>
      <c r="L164" s="19"/>
      <c r="M164" s="21"/>
    </row>
    <row r="165" spans="1:13" ht="19.5" customHeight="1">
      <c r="A165" s="14" t="s">
        <v>177</v>
      </c>
      <c r="B165" s="15">
        <f t="shared" si="34"/>
        <v>2.1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2.1</v>
      </c>
      <c r="J165" s="15">
        <v>0</v>
      </c>
      <c r="K165" s="19"/>
      <c r="L165" s="19"/>
      <c r="M165" s="21"/>
    </row>
    <row r="166" spans="1:13" ht="19.5" customHeight="1">
      <c r="A166" s="14" t="s">
        <v>178</v>
      </c>
      <c r="B166" s="15">
        <f t="shared" si="34"/>
        <v>302.2</v>
      </c>
      <c r="C166" s="15">
        <v>0</v>
      </c>
      <c r="D166" s="15">
        <v>300</v>
      </c>
      <c r="E166" s="15">
        <v>0</v>
      </c>
      <c r="F166" s="15">
        <v>0</v>
      </c>
      <c r="G166" s="15">
        <v>0</v>
      </c>
      <c r="H166" s="15">
        <v>0</v>
      </c>
      <c r="I166" s="15">
        <v>2.2</v>
      </c>
      <c r="J166" s="15">
        <v>0</v>
      </c>
      <c r="K166" s="19"/>
      <c r="L166" s="19"/>
      <c r="M166" s="22"/>
    </row>
    <row r="167" spans="1:13" ht="19.5" customHeight="1">
      <c r="A167" s="14" t="s">
        <v>179</v>
      </c>
      <c r="B167" s="15">
        <f t="shared" si="34"/>
        <v>2.1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2.1</v>
      </c>
      <c r="J167" s="15">
        <v>0</v>
      </c>
      <c r="K167" s="19"/>
      <c r="L167" s="19"/>
      <c r="M167" s="21"/>
    </row>
    <row r="168" spans="1:13" ht="19.5" customHeight="1">
      <c r="A168" s="14" t="s">
        <v>180</v>
      </c>
      <c r="B168" s="15">
        <f t="shared" si="34"/>
        <v>19.6</v>
      </c>
      <c r="C168" s="15">
        <v>0</v>
      </c>
      <c r="D168" s="15">
        <v>0</v>
      </c>
      <c r="E168" s="15">
        <v>17.5</v>
      </c>
      <c r="F168" s="15">
        <v>0</v>
      </c>
      <c r="G168" s="15">
        <v>0</v>
      </c>
      <c r="H168" s="15">
        <v>0</v>
      </c>
      <c r="I168" s="15">
        <v>2.1</v>
      </c>
      <c r="J168" s="15">
        <v>0</v>
      </c>
      <c r="K168" s="19"/>
      <c r="L168" s="19"/>
      <c r="M168" s="22"/>
    </row>
    <row r="169" spans="1:13" ht="19.5" customHeight="1">
      <c r="A169" s="14" t="s">
        <v>181</v>
      </c>
      <c r="B169" s="15">
        <f t="shared" si="34"/>
        <v>2.1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2.1</v>
      </c>
      <c r="J169" s="15">
        <v>0</v>
      </c>
      <c r="K169" s="19"/>
      <c r="L169" s="19"/>
      <c r="M169" s="21"/>
    </row>
    <row r="170" spans="1:13" ht="19.5" customHeight="1">
      <c r="A170" s="14" t="s">
        <v>182</v>
      </c>
      <c r="B170" s="15">
        <f t="shared" si="34"/>
        <v>19.6</v>
      </c>
      <c r="C170" s="15">
        <v>0</v>
      </c>
      <c r="D170" s="15">
        <v>0</v>
      </c>
      <c r="E170" s="15">
        <v>17.5</v>
      </c>
      <c r="F170" s="15">
        <v>0</v>
      </c>
      <c r="G170" s="15">
        <v>0</v>
      </c>
      <c r="H170" s="15">
        <v>0</v>
      </c>
      <c r="I170" s="15">
        <v>2.1</v>
      </c>
      <c r="J170" s="15">
        <v>0</v>
      </c>
      <c r="K170" s="19"/>
      <c r="L170" s="19"/>
      <c r="M170" s="21"/>
    </row>
    <row r="171" spans="1:13" ht="19.5" customHeight="1">
      <c r="A171" s="14" t="s">
        <v>183</v>
      </c>
      <c r="B171" s="15">
        <f aca="true" t="shared" si="35" ref="B171:J171">B172+B173+B174</f>
        <v>1481.9</v>
      </c>
      <c r="C171" s="15">
        <f t="shared" si="35"/>
        <v>0</v>
      </c>
      <c r="D171" s="15">
        <f t="shared" si="35"/>
        <v>800</v>
      </c>
      <c r="E171" s="15">
        <f t="shared" si="35"/>
        <v>43</v>
      </c>
      <c r="F171" s="15">
        <f t="shared" si="35"/>
        <v>600</v>
      </c>
      <c r="G171" s="15">
        <f t="shared" si="35"/>
        <v>30</v>
      </c>
      <c r="H171" s="15">
        <f t="shared" si="35"/>
        <v>0</v>
      </c>
      <c r="I171" s="15">
        <f t="shared" si="35"/>
        <v>8.899999999999999</v>
      </c>
      <c r="J171" s="15">
        <f t="shared" si="35"/>
        <v>0</v>
      </c>
      <c r="K171" s="19"/>
      <c r="L171" s="19"/>
      <c r="M171" s="21"/>
    </row>
    <row r="172" spans="1:13" ht="19.5" customHeight="1">
      <c r="A172" s="14" t="s">
        <v>184</v>
      </c>
      <c r="B172" s="15">
        <f aca="true" t="shared" si="36" ref="B172:B177">SUM(C172:J172)</f>
        <v>5.2</v>
      </c>
      <c r="C172" s="15">
        <v>0</v>
      </c>
      <c r="D172" s="15">
        <v>0</v>
      </c>
      <c r="E172" s="15">
        <v>5.2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9"/>
      <c r="L172" s="19"/>
      <c r="M172" s="21"/>
    </row>
    <row r="173" spans="1:13" ht="19.5" customHeight="1">
      <c r="A173" s="14" t="s">
        <v>185</v>
      </c>
      <c r="B173" s="15">
        <f t="shared" si="36"/>
        <v>756.9</v>
      </c>
      <c r="C173" s="15">
        <v>0</v>
      </c>
      <c r="D173" s="15">
        <v>400</v>
      </c>
      <c r="E173" s="15">
        <v>20.3</v>
      </c>
      <c r="F173" s="15">
        <v>300</v>
      </c>
      <c r="G173" s="15">
        <v>30</v>
      </c>
      <c r="H173" s="15">
        <v>0</v>
      </c>
      <c r="I173" s="15">
        <v>6.6</v>
      </c>
      <c r="J173" s="15">
        <v>0</v>
      </c>
      <c r="K173" s="20" t="s">
        <v>68</v>
      </c>
      <c r="L173" s="19"/>
      <c r="M173" s="22"/>
    </row>
    <row r="174" spans="1:13" ht="19.5" customHeight="1">
      <c r="A174" s="14" t="s">
        <v>186</v>
      </c>
      <c r="B174" s="15">
        <f t="shared" si="36"/>
        <v>719.8</v>
      </c>
      <c r="C174" s="15">
        <v>0</v>
      </c>
      <c r="D174" s="15">
        <v>400</v>
      </c>
      <c r="E174" s="15">
        <v>17.5</v>
      </c>
      <c r="F174" s="15">
        <v>300</v>
      </c>
      <c r="G174" s="15">
        <v>0</v>
      </c>
      <c r="H174" s="15">
        <v>0</v>
      </c>
      <c r="I174" s="15">
        <v>2.3</v>
      </c>
      <c r="J174" s="15">
        <v>0</v>
      </c>
      <c r="K174" s="20" t="s">
        <v>66</v>
      </c>
      <c r="L174" s="19"/>
      <c r="M174" s="22"/>
    </row>
    <row r="175" spans="1:13" ht="19.5" customHeight="1">
      <c r="A175" s="14" t="s">
        <v>187</v>
      </c>
      <c r="B175" s="15">
        <f t="shared" si="36"/>
        <v>357</v>
      </c>
      <c r="C175" s="15">
        <v>0</v>
      </c>
      <c r="D175" s="15">
        <v>0</v>
      </c>
      <c r="E175" s="15">
        <v>20.3</v>
      </c>
      <c r="F175" s="15">
        <v>300</v>
      </c>
      <c r="G175" s="15">
        <v>30</v>
      </c>
      <c r="H175" s="15">
        <v>0</v>
      </c>
      <c r="I175" s="15">
        <v>6.7</v>
      </c>
      <c r="J175" s="15">
        <v>0</v>
      </c>
      <c r="K175" s="20" t="s">
        <v>68</v>
      </c>
      <c r="L175" s="19"/>
      <c r="M175" s="22"/>
    </row>
    <row r="176" spans="1:13" ht="19.5" customHeight="1">
      <c r="A176" s="14" t="s">
        <v>188</v>
      </c>
      <c r="B176" s="15">
        <f t="shared" si="36"/>
        <v>451.90000000000003</v>
      </c>
      <c r="C176" s="15">
        <v>0</v>
      </c>
      <c r="D176" s="15">
        <v>0</v>
      </c>
      <c r="E176" s="15">
        <v>20.3</v>
      </c>
      <c r="F176" s="15">
        <v>225</v>
      </c>
      <c r="G176" s="15">
        <v>30</v>
      </c>
      <c r="H176" s="15">
        <v>0</v>
      </c>
      <c r="I176" s="15">
        <v>6.6</v>
      </c>
      <c r="J176" s="15">
        <v>170</v>
      </c>
      <c r="K176" s="20" t="s">
        <v>68</v>
      </c>
      <c r="L176" s="19"/>
      <c r="M176" s="22"/>
    </row>
    <row r="177" spans="1:13" ht="19.5" customHeight="1">
      <c r="A177" s="14" t="s">
        <v>189</v>
      </c>
      <c r="B177" s="15">
        <f t="shared" si="36"/>
        <v>501.2</v>
      </c>
      <c r="C177" s="15">
        <v>0</v>
      </c>
      <c r="D177" s="15">
        <v>0</v>
      </c>
      <c r="E177" s="15">
        <v>20.3</v>
      </c>
      <c r="F177" s="15">
        <v>225</v>
      </c>
      <c r="G177" s="15">
        <v>249.2</v>
      </c>
      <c r="H177" s="15">
        <v>0</v>
      </c>
      <c r="I177" s="15">
        <v>6.7</v>
      </c>
      <c r="J177" s="15">
        <v>0</v>
      </c>
      <c r="K177" s="20" t="s">
        <v>68</v>
      </c>
      <c r="L177" s="19"/>
      <c r="M177" s="22"/>
    </row>
    <row r="178" spans="1:13" ht="19.5" customHeight="1">
      <c r="A178" s="14" t="s">
        <v>190</v>
      </c>
      <c r="B178" s="15">
        <f aca="true" t="shared" si="37" ref="B178:J178">B179+B180</f>
        <v>157.4</v>
      </c>
      <c r="C178" s="15">
        <f t="shared" si="37"/>
        <v>0</v>
      </c>
      <c r="D178" s="15">
        <f t="shared" si="37"/>
        <v>0</v>
      </c>
      <c r="E178" s="15">
        <f t="shared" si="37"/>
        <v>5</v>
      </c>
      <c r="F178" s="15">
        <f t="shared" si="37"/>
        <v>150</v>
      </c>
      <c r="G178" s="15">
        <f t="shared" si="37"/>
        <v>0</v>
      </c>
      <c r="H178" s="15">
        <f t="shared" si="37"/>
        <v>0</v>
      </c>
      <c r="I178" s="15">
        <f t="shared" si="37"/>
        <v>2.4</v>
      </c>
      <c r="J178" s="15">
        <f t="shared" si="37"/>
        <v>0</v>
      </c>
      <c r="K178" s="19"/>
      <c r="L178" s="19"/>
      <c r="M178" s="21"/>
    </row>
    <row r="179" spans="1:13" ht="19.5" customHeight="1">
      <c r="A179" s="14" t="s">
        <v>191</v>
      </c>
      <c r="B179" s="15">
        <f>SUM(C179:J179)</f>
        <v>5</v>
      </c>
      <c r="C179" s="15">
        <v>0</v>
      </c>
      <c r="D179" s="15">
        <v>0</v>
      </c>
      <c r="E179" s="15">
        <v>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9"/>
      <c r="L179" s="19"/>
      <c r="M179" s="21"/>
    </row>
    <row r="180" spans="1:13" ht="19.5" customHeight="1">
      <c r="A180" s="14" t="s">
        <v>192</v>
      </c>
      <c r="B180" s="15">
        <f>SUM(C180:J180)</f>
        <v>152.4</v>
      </c>
      <c r="C180" s="15">
        <v>0</v>
      </c>
      <c r="D180" s="15">
        <v>0</v>
      </c>
      <c r="E180" s="15">
        <v>0</v>
      </c>
      <c r="F180" s="15">
        <v>150</v>
      </c>
      <c r="G180" s="15">
        <v>0</v>
      </c>
      <c r="H180" s="15">
        <v>0</v>
      </c>
      <c r="I180" s="15">
        <v>2.4</v>
      </c>
      <c r="J180" s="15">
        <v>0</v>
      </c>
      <c r="K180" s="19"/>
      <c r="L180" s="19"/>
      <c r="M180" s="22"/>
    </row>
    <row r="181" spans="1:13" ht="19.5" customHeight="1">
      <c r="A181" s="14" t="s">
        <v>193</v>
      </c>
      <c r="B181" s="15">
        <f>SUM(C181:J181)</f>
        <v>152.7</v>
      </c>
      <c r="C181" s="15">
        <v>0</v>
      </c>
      <c r="D181" s="15">
        <v>0</v>
      </c>
      <c r="E181" s="15">
        <v>0</v>
      </c>
      <c r="F181" s="15">
        <v>150</v>
      </c>
      <c r="G181" s="15">
        <v>0</v>
      </c>
      <c r="H181" s="15">
        <v>0</v>
      </c>
      <c r="I181" s="15">
        <v>2.7</v>
      </c>
      <c r="J181" s="15">
        <v>0</v>
      </c>
      <c r="K181" s="19"/>
      <c r="L181" s="19"/>
      <c r="M181" s="22"/>
    </row>
    <row r="182" spans="1:13" ht="19.5" customHeight="1">
      <c r="A182" s="14" t="s">
        <v>194</v>
      </c>
      <c r="B182" s="15">
        <f>SUM(C182:J182)</f>
        <v>77.4</v>
      </c>
      <c r="C182" s="15">
        <v>0</v>
      </c>
      <c r="D182" s="15">
        <v>0</v>
      </c>
      <c r="E182" s="15">
        <v>0</v>
      </c>
      <c r="F182" s="15">
        <v>75</v>
      </c>
      <c r="G182" s="15">
        <v>0</v>
      </c>
      <c r="H182" s="15">
        <v>0</v>
      </c>
      <c r="I182" s="15">
        <v>2.4</v>
      </c>
      <c r="J182" s="15">
        <v>0</v>
      </c>
      <c r="K182" s="19"/>
      <c r="L182" s="19"/>
      <c r="M182" s="22"/>
    </row>
    <row r="183" spans="1:13" ht="19.5" customHeight="1">
      <c r="A183" s="14" t="s">
        <v>195</v>
      </c>
      <c r="B183" s="15">
        <f aca="true" t="shared" si="38" ref="B183:J183">B184+B185+B186+B187+B188+B189+B190+B191+B192+B193+B194+B195+B196+B197</f>
        <v>21529.4</v>
      </c>
      <c r="C183" s="15">
        <f t="shared" si="38"/>
        <v>20751.100000000002</v>
      </c>
      <c r="D183" s="15">
        <f t="shared" si="38"/>
        <v>0</v>
      </c>
      <c r="E183" s="15">
        <f t="shared" si="38"/>
        <v>63.900000000000006</v>
      </c>
      <c r="F183" s="15">
        <f t="shared" si="38"/>
        <v>270</v>
      </c>
      <c r="G183" s="15">
        <f t="shared" si="38"/>
        <v>438.4</v>
      </c>
      <c r="H183" s="15">
        <f t="shared" si="38"/>
        <v>0</v>
      </c>
      <c r="I183" s="15">
        <f t="shared" si="38"/>
        <v>6</v>
      </c>
      <c r="J183" s="15">
        <f t="shared" si="38"/>
        <v>0</v>
      </c>
      <c r="K183" s="19"/>
      <c r="L183" s="19"/>
      <c r="M183" s="21"/>
    </row>
    <row r="184" spans="1:13" ht="19.5" customHeight="1">
      <c r="A184" s="14" t="s">
        <v>196</v>
      </c>
      <c r="B184" s="15">
        <f aca="true" t="shared" si="39" ref="B184:B197">SUM(C184:J184)</f>
        <v>9</v>
      </c>
      <c r="C184" s="15">
        <v>0</v>
      </c>
      <c r="D184" s="15">
        <v>0</v>
      </c>
      <c r="E184" s="24">
        <v>3</v>
      </c>
      <c r="F184" s="15">
        <v>0</v>
      </c>
      <c r="G184" s="15">
        <v>0</v>
      </c>
      <c r="H184" s="15">
        <v>0</v>
      </c>
      <c r="I184" s="15">
        <v>6</v>
      </c>
      <c r="J184" s="15">
        <v>0</v>
      </c>
      <c r="K184" s="19"/>
      <c r="L184" s="19"/>
      <c r="M184" s="21"/>
    </row>
    <row r="185" spans="1:13" ht="19.5" customHeight="1">
      <c r="A185" s="14" t="s">
        <v>197</v>
      </c>
      <c r="B185" s="15">
        <f t="shared" si="39"/>
        <v>320.7</v>
      </c>
      <c r="C185" s="15">
        <v>320.7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20" t="s">
        <v>68</v>
      </c>
      <c r="L185" s="20" t="s">
        <v>198</v>
      </c>
      <c r="M185" s="21"/>
    </row>
    <row r="186" spans="1:13" ht="19.5" customHeight="1">
      <c r="A186" s="14" t="s">
        <v>199</v>
      </c>
      <c r="B186" s="15">
        <f t="shared" si="39"/>
        <v>362.3</v>
      </c>
      <c r="C186" s="15">
        <v>362.3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20" t="s">
        <v>68</v>
      </c>
      <c r="L186" s="20" t="s">
        <v>198</v>
      </c>
      <c r="M186" s="21"/>
    </row>
    <row r="187" spans="1:13" ht="19.5" customHeight="1">
      <c r="A187" s="14" t="s">
        <v>200</v>
      </c>
      <c r="B187" s="15">
        <f t="shared" si="39"/>
        <v>394.4</v>
      </c>
      <c r="C187" s="15">
        <v>394.4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20" t="s">
        <v>68</v>
      </c>
      <c r="L187" s="20" t="s">
        <v>198</v>
      </c>
      <c r="M187" s="21"/>
    </row>
    <row r="188" spans="1:13" ht="19.5" customHeight="1">
      <c r="A188" s="14" t="s">
        <v>201</v>
      </c>
      <c r="B188" s="15">
        <f t="shared" si="39"/>
        <v>1818.8</v>
      </c>
      <c r="C188" s="15">
        <v>1569.6</v>
      </c>
      <c r="D188" s="15">
        <v>0</v>
      </c>
      <c r="E188" s="15">
        <v>0</v>
      </c>
      <c r="F188" s="15">
        <v>30</v>
      </c>
      <c r="G188" s="15">
        <v>219.2</v>
      </c>
      <c r="H188" s="15">
        <v>0</v>
      </c>
      <c r="I188" s="15">
        <v>0</v>
      </c>
      <c r="J188" s="15">
        <v>0</v>
      </c>
      <c r="K188" s="20" t="s">
        <v>68</v>
      </c>
      <c r="L188" s="20" t="s">
        <v>198</v>
      </c>
      <c r="M188" s="21"/>
    </row>
    <row r="189" spans="1:13" ht="19.5" customHeight="1">
      <c r="A189" s="14" t="s">
        <v>202</v>
      </c>
      <c r="B189" s="15">
        <f t="shared" si="39"/>
        <v>518.4</v>
      </c>
      <c r="C189" s="15">
        <v>488.4</v>
      </c>
      <c r="D189" s="15">
        <v>0</v>
      </c>
      <c r="E189" s="15">
        <v>0</v>
      </c>
      <c r="F189" s="15">
        <v>30</v>
      </c>
      <c r="G189" s="15">
        <v>0</v>
      </c>
      <c r="H189" s="15">
        <v>0</v>
      </c>
      <c r="I189" s="15">
        <v>0</v>
      </c>
      <c r="J189" s="15">
        <v>0</v>
      </c>
      <c r="K189" s="20" t="s">
        <v>68</v>
      </c>
      <c r="L189" s="20" t="s">
        <v>198</v>
      </c>
      <c r="M189" s="21"/>
    </row>
    <row r="190" spans="1:13" ht="19.5" customHeight="1">
      <c r="A190" s="14" t="s">
        <v>203</v>
      </c>
      <c r="B190" s="15">
        <f t="shared" si="39"/>
        <v>861.7</v>
      </c>
      <c r="C190" s="15">
        <v>861.7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20" t="s">
        <v>68</v>
      </c>
      <c r="L190" s="20" t="s">
        <v>198</v>
      </c>
      <c r="M190" s="21"/>
    </row>
    <row r="191" spans="1:13" ht="19.5" customHeight="1">
      <c r="A191" s="14" t="s">
        <v>204</v>
      </c>
      <c r="B191" s="15">
        <f t="shared" si="39"/>
        <v>858.8</v>
      </c>
      <c r="C191" s="15">
        <v>858.8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20" t="s">
        <v>68</v>
      </c>
      <c r="L191" s="20" t="s">
        <v>198</v>
      </c>
      <c r="M191" s="21"/>
    </row>
    <row r="192" spans="1:13" ht="19.5" customHeight="1">
      <c r="A192" s="14" t="s">
        <v>205</v>
      </c>
      <c r="B192" s="15">
        <f t="shared" si="39"/>
        <v>876.7</v>
      </c>
      <c r="C192" s="15">
        <v>657.5</v>
      </c>
      <c r="D192" s="15">
        <v>0</v>
      </c>
      <c r="E192" s="15">
        <v>0</v>
      </c>
      <c r="F192" s="15">
        <v>0</v>
      </c>
      <c r="G192" s="15">
        <v>219.2</v>
      </c>
      <c r="H192" s="15">
        <v>0</v>
      </c>
      <c r="I192" s="15">
        <v>0</v>
      </c>
      <c r="J192" s="15">
        <v>0</v>
      </c>
      <c r="K192" s="20" t="s">
        <v>68</v>
      </c>
      <c r="L192" s="20" t="s">
        <v>198</v>
      </c>
      <c r="M192" s="21"/>
    </row>
    <row r="193" spans="1:13" ht="19.5" customHeight="1">
      <c r="A193" s="14" t="s">
        <v>206</v>
      </c>
      <c r="B193" s="15">
        <f t="shared" si="39"/>
        <v>1127.1</v>
      </c>
      <c r="C193" s="15">
        <v>1127.1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20" t="s">
        <v>68</v>
      </c>
      <c r="L193" s="20" t="s">
        <v>198</v>
      </c>
      <c r="M193" s="21"/>
    </row>
    <row r="194" spans="1:13" ht="19.5" customHeight="1">
      <c r="A194" s="14" t="s">
        <v>207</v>
      </c>
      <c r="B194" s="15">
        <f t="shared" si="39"/>
        <v>1929.2</v>
      </c>
      <c r="C194" s="15">
        <v>1899.2</v>
      </c>
      <c r="D194" s="15">
        <v>0</v>
      </c>
      <c r="E194" s="15">
        <v>0</v>
      </c>
      <c r="F194" s="15">
        <v>30</v>
      </c>
      <c r="G194" s="15">
        <v>0</v>
      </c>
      <c r="H194" s="15">
        <v>0</v>
      </c>
      <c r="I194" s="15">
        <v>0</v>
      </c>
      <c r="J194" s="15">
        <v>0</v>
      </c>
      <c r="K194" s="20" t="s">
        <v>68</v>
      </c>
      <c r="L194" s="20" t="s">
        <v>198</v>
      </c>
      <c r="M194" s="21"/>
    </row>
    <row r="195" spans="1:13" ht="19.5" customHeight="1">
      <c r="A195" s="14" t="s">
        <v>208</v>
      </c>
      <c r="B195" s="15">
        <f t="shared" si="39"/>
        <v>3958.8</v>
      </c>
      <c r="C195" s="15">
        <v>3788.5</v>
      </c>
      <c r="D195" s="15">
        <v>0</v>
      </c>
      <c r="E195" s="15">
        <v>20.3</v>
      </c>
      <c r="F195" s="15">
        <v>150</v>
      </c>
      <c r="G195" s="15">
        <v>0</v>
      </c>
      <c r="H195" s="15">
        <v>0</v>
      </c>
      <c r="I195" s="15">
        <v>0</v>
      </c>
      <c r="J195" s="15">
        <v>0</v>
      </c>
      <c r="K195" s="20" t="s">
        <v>68</v>
      </c>
      <c r="L195" s="20" t="s">
        <v>198</v>
      </c>
      <c r="M195" s="21"/>
    </row>
    <row r="196" spans="1:13" ht="19.5" customHeight="1">
      <c r="A196" s="14" t="s">
        <v>209</v>
      </c>
      <c r="B196" s="15">
        <f t="shared" si="39"/>
        <v>4072</v>
      </c>
      <c r="C196" s="15">
        <v>4021.7</v>
      </c>
      <c r="D196" s="15">
        <v>0</v>
      </c>
      <c r="E196" s="15">
        <v>20.3</v>
      </c>
      <c r="F196" s="15">
        <v>30</v>
      </c>
      <c r="G196" s="15">
        <v>0</v>
      </c>
      <c r="H196" s="15">
        <v>0</v>
      </c>
      <c r="I196" s="15">
        <v>0</v>
      </c>
      <c r="J196" s="15">
        <v>0</v>
      </c>
      <c r="K196" s="20" t="s">
        <v>68</v>
      </c>
      <c r="L196" s="20" t="s">
        <v>198</v>
      </c>
      <c r="M196" s="21"/>
    </row>
    <row r="197" spans="1:13" ht="19.5" customHeight="1">
      <c r="A197" s="14" t="s">
        <v>210</v>
      </c>
      <c r="B197" s="15">
        <f t="shared" si="39"/>
        <v>4421.5</v>
      </c>
      <c r="C197" s="15">
        <v>4401.2</v>
      </c>
      <c r="D197" s="15">
        <v>0</v>
      </c>
      <c r="E197" s="15">
        <v>20.3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20" t="s">
        <v>68</v>
      </c>
      <c r="L197" s="20" t="s">
        <v>198</v>
      </c>
      <c r="M197" s="21"/>
    </row>
    <row r="198" spans="1:13" ht="19.5" customHeight="1">
      <c r="A198" s="14" t="s">
        <v>211</v>
      </c>
      <c r="B198" s="15">
        <f aca="true" t="shared" si="40" ref="B198:J198">B199+B200+B201+B202+B203+B204+B205+B206+B207+B208+B209+B210+B211+B212+B213+B214+B215+B216+B217</f>
        <v>46222</v>
      </c>
      <c r="C198" s="15">
        <f t="shared" si="40"/>
        <v>45609.1</v>
      </c>
      <c r="D198" s="15">
        <f t="shared" si="40"/>
        <v>0</v>
      </c>
      <c r="E198" s="15">
        <f t="shared" si="40"/>
        <v>43.8</v>
      </c>
      <c r="F198" s="15">
        <f t="shared" si="40"/>
        <v>90</v>
      </c>
      <c r="G198" s="15">
        <f t="shared" si="40"/>
        <v>473</v>
      </c>
      <c r="H198" s="15">
        <f t="shared" si="40"/>
        <v>0</v>
      </c>
      <c r="I198" s="15">
        <f t="shared" si="40"/>
        <v>6.1</v>
      </c>
      <c r="J198" s="15">
        <f t="shared" si="40"/>
        <v>0</v>
      </c>
      <c r="K198" s="19"/>
      <c r="L198" s="19"/>
      <c r="M198" s="21"/>
    </row>
    <row r="199" spans="1:13" ht="19.5" customHeight="1">
      <c r="A199" s="14" t="s">
        <v>212</v>
      </c>
      <c r="B199" s="15">
        <f aca="true" t="shared" si="41" ref="B199:B217">SUM(C199:J199)</f>
        <v>33.9</v>
      </c>
      <c r="C199" s="15">
        <v>0</v>
      </c>
      <c r="D199" s="15">
        <v>0</v>
      </c>
      <c r="E199" s="15">
        <v>3.2</v>
      </c>
      <c r="F199" s="15">
        <v>0</v>
      </c>
      <c r="G199" s="15">
        <v>24.6</v>
      </c>
      <c r="H199" s="15">
        <v>0</v>
      </c>
      <c r="I199" s="15">
        <v>6.1</v>
      </c>
      <c r="J199" s="15">
        <v>0</v>
      </c>
      <c r="K199" s="19"/>
      <c r="L199" s="19"/>
      <c r="M199" s="21"/>
    </row>
    <row r="200" spans="1:13" ht="19.5" customHeight="1">
      <c r="A200" s="14" t="s">
        <v>213</v>
      </c>
      <c r="B200" s="15">
        <f t="shared" si="41"/>
        <v>2010.3</v>
      </c>
      <c r="C200" s="15">
        <v>2010.3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20" t="s">
        <v>68</v>
      </c>
      <c r="L200" s="20" t="s">
        <v>198</v>
      </c>
      <c r="M200" s="21"/>
    </row>
    <row r="201" spans="1:13" ht="19.5" customHeight="1">
      <c r="A201" s="14" t="s">
        <v>214</v>
      </c>
      <c r="B201" s="15">
        <f t="shared" si="41"/>
        <v>242.3</v>
      </c>
      <c r="C201" s="15">
        <v>242.3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20" t="s">
        <v>68</v>
      </c>
      <c r="L201" s="20" t="s">
        <v>198</v>
      </c>
      <c r="M201" s="21"/>
    </row>
    <row r="202" spans="1:13" ht="19.5" customHeight="1">
      <c r="A202" s="14" t="s">
        <v>215</v>
      </c>
      <c r="B202" s="15">
        <f t="shared" si="41"/>
        <v>862.9</v>
      </c>
      <c r="C202" s="15">
        <v>847.9</v>
      </c>
      <c r="D202" s="15">
        <v>0</v>
      </c>
      <c r="E202" s="15">
        <v>0</v>
      </c>
      <c r="F202" s="15">
        <v>15</v>
      </c>
      <c r="G202" s="15">
        <v>0</v>
      </c>
      <c r="H202" s="15">
        <v>0</v>
      </c>
      <c r="I202" s="15">
        <v>0</v>
      </c>
      <c r="J202" s="15">
        <v>0</v>
      </c>
      <c r="K202" s="20" t="s">
        <v>68</v>
      </c>
      <c r="L202" s="20" t="s">
        <v>198</v>
      </c>
      <c r="M202" s="21"/>
    </row>
    <row r="203" spans="1:13" ht="19.5" customHeight="1">
      <c r="A203" s="14" t="s">
        <v>216</v>
      </c>
      <c r="B203" s="15">
        <f t="shared" si="41"/>
        <v>1204.9</v>
      </c>
      <c r="C203" s="15">
        <v>1204.9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20" t="s">
        <v>68</v>
      </c>
      <c r="L203" s="20" t="s">
        <v>198</v>
      </c>
      <c r="M203" s="21"/>
    </row>
    <row r="204" spans="1:13" ht="19.5" customHeight="1">
      <c r="A204" s="14" t="s">
        <v>217</v>
      </c>
      <c r="B204" s="15">
        <f t="shared" si="41"/>
        <v>1523.6</v>
      </c>
      <c r="C204" s="15">
        <v>1523.6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20" t="s">
        <v>68</v>
      </c>
      <c r="L204" s="20" t="s">
        <v>198</v>
      </c>
      <c r="M204" s="21"/>
    </row>
    <row r="205" spans="1:13" ht="19.5" customHeight="1">
      <c r="A205" s="14" t="s">
        <v>218</v>
      </c>
      <c r="B205" s="15">
        <f t="shared" si="41"/>
        <v>1782.9</v>
      </c>
      <c r="C205" s="15">
        <v>1782.9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20" t="s">
        <v>68</v>
      </c>
      <c r="L205" s="20" t="s">
        <v>198</v>
      </c>
      <c r="M205" s="21"/>
    </row>
    <row r="206" spans="1:13" ht="19.5" customHeight="1">
      <c r="A206" s="14" t="s">
        <v>219</v>
      </c>
      <c r="B206" s="15">
        <f t="shared" si="41"/>
        <v>1484.3999999999999</v>
      </c>
      <c r="C206" s="15">
        <v>1464.1</v>
      </c>
      <c r="D206" s="15">
        <v>0</v>
      </c>
      <c r="E206" s="15">
        <v>20.3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20" t="s">
        <v>68</v>
      </c>
      <c r="L206" s="20" t="s">
        <v>198</v>
      </c>
      <c r="M206" s="21"/>
    </row>
    <row r="207" spans="1:13" ht="19.5" customHeight="1">
      <c r="A207" s="14" t="s">
        <v>220</v>
      </c>
      <c r="B207" s="15">
        <f t="shared" si="41"/>
        <v>2369.4</v>
      </c>
      <c r="C207" s="15">
        <v>2369.4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20" t="s">
        <v>68</v>
      </c>
      <c r="L207" s="20" t="s">
        <v>198</v>
      </c>
      <c r="M207" s="21"/>
    </row>
    <row r="208" spans="1:13" ht="19.5" customHeight="1">
      <c r="A208" s="14" t="s">
        <v>221</v>
      </c>
      <c r="B208" s="15">
        <f t="shared" si="41"/>
        <v>1770.1</v>
      </c>
      <c r="C208" s="15">
        <v>1770.1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20" t="s">
        <v>68</v>
      </c>
      <c r="L208" s="20" t="s">
        <v>198</v>
      </c>
      <c r="M208" s="21"/>
    </row>
    <row r="209" spans="1:13" ht="19.5" customHeight="1">
      <c r="A209" s="14" t="s">
        <v>222</v>
      </c>
      <c r="B209" s="15">
        <f t="shared" si="41"/>
        <v>3535.7</v>
      </c>
      <c r="C209" s="15">
        <v>3306.5</v>
      </c>
      <c r="D209" s="15">
        <v>0</v>
      </c>
      <c r="E209" s="15">
        <v>0</v>
      </c>
      <c r="F209" s="15">
        <v>0</v>
      </c>
      <c r="G209" s="15">
        <v>229.2</v>
      </c>
      <c r="H209" s="15">
        <v>0</v>
      </c>
      <c r="I209" s="15">
        <v>0</v>
      </c>
      <c r="J209" s="15">
        <v>0</v>
      </c>
      <c r="K209" s="20" t="s">
        <v>68</v>
      </c>
      <c r="L209" s="20" t="s">
        <v>198</v>
      </c>
      <c r="M209" s="21"/>
    </row>
    <row r="210" spans="1:13" ht="19.5" customHeight="1">
      <c r="A210" s="14" t="s">
        <v>223</v>
      </c>
      <c r="B210" s="15">
        <f t="shared" si="41"/>
        <v>3310.8</v>
      </c>
      <c r="C210" s="15">
        <v>3310.8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20" t="s">
        <v>68</v>
      </c>
      <c r="L210" s="20" t="s">
        <v>198</v>
      </c>
      <c r="M210" s="21"/>
    </row>
    <row r="211" spans="1:13" ht="19.5" customHeight="1">
      <c r="A211" s="14" t="s">
        <v>224</v>
      </c>
      <c r="B211" s="15">
        <f t="shared" si="41"/>
        <v>11991.4</v>
      </c>
      <c r="C211" s="15">
        <v>11991.4</v>
      </c>
      <c r="D211" s="15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20" t="s">
        <v>68</v>
      </c>
      <c r="L211" s="20" t="s">
        <v>198</v>
      </c>
      <c r="M211" s="21"/>
    </row>
    <row r="212" spans="1:13" ht="19.5" customHeight="1">
      <c r="A212" s="14" t="s">
        <v>225</v>
      </c>
      <c r="B212" s="15">
        <f t="shared" si="41"/>
        <v>5298.8</v>
      </c>
      <c r="C212" s="15">
        <v>5278.5</v>
      </c>
      <c r="D212" s="15">
        <v>0</v>
      </c>
      <c r="E212" s="15">
        <v>20.3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20" t="s">
        <v>68</v>
      </c>
      <c r="L212" s="20" t="s">
        <v>198</v>
      </c>
      <c r="M212" s="21"/>
    </row>
    <row r="213" spans="1:13" ht="19.5" customHeight="1">
      <c r="A213" s="14" t="s">
        <v>226</v>
      </c>
      <c r="B213" s="15">
        <f t="shared" si="41"/>
        <v>4071.5</v>
      </c>
      <c r="C213" s="15">
        <v>4071.5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20" t="s">
        <v>68</v>
      </c>
      <c r="L213" s="20" t="s">
        <v>198</v>
      </c>
      <c r="M213" s="21"/>
    </row>
    <row r="214" spans="1:13" ht="19.5" customHeight="1">
      <c r="A214" s="14" t="s">
        <v>227</v>
      </c>
      <c r="B214" s="15">
        <f t="shared" si="41"/>
        <v>1268.6</v>
      </c>
      <c r="C214" s="15">
        <v>1268.6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20" t="s">
        <v>68</v>
      </c>
      <c r="L214" s="20" t="s">
        <v>198</v>
      </c>
      <c r="M214" s="21"/>
    </row>
    <row r="215" spans="1:13" ht="19.5" customHeight="1">
      <c r="A215" s="14" t="s">
        <v>228</v>
      </c>
      <c r="B215" s="15">
        <f t="shared" si="41"/>
        <v>854.3</v>
      </c>
      <c r="C215" s="15">
        <v>854.3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20" t="s">
        <v>68</v>
      </c>
      <c r="L215" s="20" t="s">
        <v>198</v>
      </c>
      <c r="M215" s="21"/>
    </row>
    <row r="216" spans="1:13" ht="19.5" customHeight="1">
      <c r="A216" s="14" t="s">
        <v>229</v>
      </c>
      <c r="B216" s="15">
        <f t="shared" si="41"/>
        <v>1970.2</v>
      </c>
      <c r="C216" s="15">
        <v>1751</v>
      </c>
      <c r="D216" s="15">
        <v>0</v>
      </c>
      <c r="E216" s="15">
        <v>0</v>
      </c>
      <c r="F216" s="15">
        <v>0</v>
      </c>
      <c r="G216" s="15">
        <v>219.2</v>
      </c>
      <c r="H216" s="15">
        <v>0</v>
      </c>
      <c r="I216" s="15">
        <v>0</v>
      </c>
      <c r="J216" s="15">
        <v>0</v>
      </c>
      <c r="K216" s="20" t="s">
        <v>68</v>
      </c>
      <c r="L216" s="20" t="s">
        <v>198</v>
      </c>
      <c r="M216" s="21"/>
    </row>
    <row r="217" spans="1:13" ht="19.5" customHeight="1">
      <c r="A217" s="14" t="s">
        <v>230</v>
      </c>
      <c r="B217" s="15">
        <f t="shared" si="41"/>
        <v>636</v>
      </c>
      <c r="C217" s="15">
        <v>561</v>
      </c>
      <c r="D217" s="15">
        <v>0</v>
      </c>
      <c r="E217" s="15">
        <v>0</v>
      </c>
      <c r="F217" s="15">
        <v>75</v>
      </c>
      <c r="G217" s="15">
        <v>0</v>
      </c>
      <c r="H217" s="15">
        <v>0</v>
      </c>
      <c r="I217" s="15">
        <v>0</v>
      </c>
      <c r="J217" s="15">
        <v>0</v>
      </c>
      <c r="K217" s="20" t="s">
        <v>68</v>
      </c>
      <c r="L217" s="20" t="s">
        <v>198</v>
      </c>
      <c r="M217" s="21"/>
    </row>
    <row r="218" spans="1:13" ht="19.5" customHeight="1">
      <c r="A218" s="14" t="s">
        <v>231</v>
      </c>
      <c r="B218" s="15">
        <f aca="true" t="shared" si="42" ref="B218:J218">B219+B220+B221+B222+B223+B224+B225+B226+B227+B228+B229+B230+B232+B231+B233+B234+B235+B236</f>
        <v>10350.5</v>
      </c>
      <c r="C218" s="15">
        <f t="shared" si="42"/>
        <v>8442.800000000001</v>
      </c>
      <c r="D218" s="15">
        <f t="shared" si="42"/>
        <v>0</v>
      </c>
      <c r="E218" s="15">
        <f t="shared" si="42"/>
        <v>42.6</v>
      </c>
      <c r="F218" s="15">
        <f t="shared" si="42"/>
        <v>0</v>
      </c>
      <c r="G218" s="15">
        <f t="shared" si="42"/>
        <v>658</v>
      </c>
      <c r="H218" s="15">
        <f t="shared" si="42"/>
        <v>582.3</v>
      </c>
      <c r="I218" s="15">
        <f t="shared" si="42"/>
        <v>84.80000000000001</v>
      </c>
      <c r="J218" s="15">
        <f t="shared" si="42"/>
        <v>540</v>
      </c>
      <c r="K218" s="19"/>
      <c r="L218" s="19"/>
      <c r="M218" s="21"/>
    </row>
    <row r="219" spans="1:13" ht="19.5" customHeight="1">
      <c r="A219" s="14" t="s">
        <v>232</v>
      </c>
      <c r="B219" s="15">
        <f aca="true" t="shared" si="43" ref="B219:B236">SUM(C219:J219)</f>
        <v>7.6</v>
      </c>
      <c r="C219" s="15">
        <v>0</v>
      </c>
      <c r="D219" s="15">
        <v>0</v>
      </c>
      <c r="E219" s="15">
        <v>7.6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9"/>
      <c r="L219" s="19"/>
      <c r="M219" s="21"/>
    </row>
    <row r="220" spans="1:13" ht="19.5" customHeight="1">
      <c r="A220" s="14" t="s">
        <v>233</v>
      </c>
      <c r="B220" s="15">
        <f t="shared" si="43"/>
        <v>247.1</v>
      </c>
      <c r="C220" s="15">
        <v>220.2</v>
      </c>
      <c r="D220" s="15">
        <v>0</v>
      </c>
      <c r="E220" s="15">
        <v>0</v>
      </c>
      <c r="F220" s="15">
        <v>0</v>
      </c>
      <c r="G220" s="15">
        <v>24.6</v>
      </c>
      <c r="H220" s="15">
        <v>0</v>
      </c>
      <c r="I220" s="15">
        <v>2.3</v>
      </c>
      <c r="J220" s="15">
        <v>0</v>
      </c>
      <c r="K220" s="19"/>
      <c r="L220" s="19"/>
      <c r="M220" s="22"/>
    </row>
    <row r="221" spans="1:13" ht="19.5" customHeight="1">
      <c r="A221" s="14" t="s">
        <v>234</v>
      </c>
      <c r="B221" s="15">
        <f t="shared" si="43"/>
        <v>1778.7</v>
      </c>
      <c r="C221" s="15">
        <v>1752.3</v>
      </c>
      <c r="D221" s="15">
        <v>0</v>
      </c>
      <c r="E221" s="15">
        <v>0</v>
      </c>
      <c r="F221" s="15">
        <v>0</v>
      </c>
      <c r="G221" s="15">
        <v>20</v>
      </c>
      <c r="H221" s="15">
        <v>0</v>
      </c>
      <c r="I221" s="15">
        <v>6.4</v>
      </c>
      <c r="J221" s="15">
        <v>0</v>
      </c>
      <c r="K221" s="20" t="s">
        <v>68</v>
      </c>
      <c r="L221" s="20" t="s">
        <v>198</v>
      </c>
      <c r="M221" s="21"/>
    </row>
    <row r="222" spans="1:13" ht="19.5" customHeight="1">
      <c r="A222" s="14" t="s">
        <v>235</v>
      </c>
      <c r="B222" s="15">
        <f t="shared" si="43"/>
        <v>1563.1</v>
      </c>
      <c r="C222" s="15">
        <v>1286.5</v>
      </c>
      <c r="D222" s="15">
        <v>0</v>
      </c>
      <c r="E222" s="15">
        <v>0</v>
      </c>
      <c r="F222" s="15">
        <v>0</v>
      </c>
      <c r="G222" s="15">
        <v>30</v>
      </c>
      <c r="H222" s="15">
        <v>0</v>
      </c>
      <c r="I222" s="15">
        <v>6.6</v>
      </c>
      <c r="J222" s="15">
        <v>240</v>
      </c>
      <c r="K222" s="20" t="s">
        <v>68</v>
      </c>
      <c r="L222" s="20" t="s">
        <v>198</v>
      </c>
      <c r="M222" s="22"/>
    </row>
    <row r="223" spans="1:13" ht="19.5" customHeight="1">
      <c r="A223" s="14" t="s">
        <v>236</v>
      </c>
      <c r="B223" s="15">
        <f t="shared" si="43"/>
        <v>178.5</v>
      </c>
      <c r="C223" s="24">
        <v>176.4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2.1</v>
      </c>
      <c r="J223" s="15">
        <v>0</v>
      </c>
      <c r="K223" s="19"/>
      <c r="L223" s="19"/>
      <c r="M223" s="31"/>
    </row>
    <row r="224" spans="1:13" ht="19.5" customHeight="1">
      <c r="A224" s="14" t="s">
        <v>237</v>
      </c>
      <c r="B224" s="15">
        <f t="shared" si="43"/>
        <v>716.8</v>
      </c>
      <c r="C224" s="15">
        <v>697</v>
      </c>
      <c r="D224" s="15">
        <v>0</v>
      </c>
      <c r="E224" s="15">
        <v>17.5</v>
      </c>
      <c r="F224" s="15">
        <v>0</v>
      </c>
      <c r="G224" s="15">
        <v>0</v>
      </c>
      <c r="H224" s="15">
        <v>0</v>
      </c>
      <c r="I224" s="15">
        <v>2.3</v>
      </c>
      <c r="J224" s="15">
        <v>0</v>
      </c>
      <c r="K224" s="19"/>
      <c r="L224" s="19"/>
      <c r="M224" s="22"/>
    </row>
    <row r="225" spans="1:13" ht="19.5" customHeight="1">
      <c r="A225" s="14" t="s">
        <v>238</v>
      </c>
      <c r="B225" s="15">
        <f t="shared" si="43"/>
        <v>690.8</v>
      </c>
      <c r="C225" s="15">
        <v>688.5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2.3</v>
      </c>
      <c r="J225" s="15">
        <v>0</v>
      </c>
      <c r="K225" s="19"/>
      <c r="L225" s="19"/>
      <c r="M225" s="22"/>
    </row>
    <row r="226" spans="1:13" ht="19.5" customHeight="1">
      <c r="A226" s="14" t="s">
        <v>239</v>
      </c>
      <c r="B226" s="15">
        <f t="shared" si="43"/>
        <v>289.09999999999997</v>
      </c>
      <c r="C226" s="15">
        <v>286.9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2.2</v>
      </c>
      <c r="J226" s="15">
        <v>0</v>
      </c>
      <c r="K226" s="19"/>
      <c r="L226" s="19"/>
      <c r="M226" s="22"/>
    </row>
    <row r="227" spans="1:13" ht="19.5" customHeight="1">
      <c r="A227" s="14" t="s">
        <v>240</v>
      </c>
      <c r="B227" s="15">
        <f t="shared" si="43"/>
        <v>304.5</v>
      </c>
      <c r="C227" s="15">
        <v>278</v>
      </c>
      <c r="D227" s="15">
        <v>0</v>
      </c>
      <c r="E227" s="15">
        <v>0</v>
      </c>
      <c r="F227" s="15">
        <v>0</v>
      </c>
      <c r="G227" s="15">
        <v>20</v>
      </c>
      <c r="H227" s="15">
        <v>0</v>
      </c>
      <c r="I227" s="15">
        <v>6.5</v>
      </c>
      <c r="J227" s="15">
        <v>0</v>
      </c>
      <c r="K227" s="20" t="s">
        <v>68</v>
      </c>
      <c r="L227" s="20" t="s">
        <v>198</v>
      </c>
      <c r="M227" s="21"/>
    </row>
    <row r="228" spans="1:13" ht="19.5" customHeight="1">
      <c r="A228" s="14" t="s">
        <v>241</v>
      </c>
      <c r="B228" s="15">
        <f t="shared" si="43"/>
        <v>281.1</v>
      </c>
      <c r="C228" s="15">
        <v>254.6</v>
      </c>
      <c r="D228" s="15">
        <v>0</v>
      </c>
      <c r="E228" s="15">
        <v>0</v>
      </c>
      <c r="F228" s="15">
        <v>0</v>
      </c>
      <c r="G228" s="15">
        <v>20</v>
      </c>
      <c r="H228" s="15">
        <v>0</v>
      </c>
      <c r="I228" s="15">
        <v>6.5</v>
      </c>
      <c r="J228" s="15">
        <v>0</v>
      </c>
      <c r="K228" s="20" t="s">
        <v>68</v>
      </c>
      <c r="L228" s="20" t="s">
        <v>198</v>
      </c>
      <c r="M228" s="21"/>
    </row>
    <row r="229" spans="1:13" ht="19.5" customHeight="1">
      <c r="A229" s="14" t="s">
        <v>242</v>
      </c>
      <c r="B229" s="15">
        <f t="shared" si="43"/>
        <v>217.4</v>
      </c>
      <c r="C229" s="15">
        <v>191</v>
      </c>
      <c r="D229" s="15">
        <v>0</v>
      </c>
      <c r="E229" s="15">
        <v>0</v>
      </c>
      <c r="F229" s="15">
        <v>0</v>
      </c>
      <c r="G229" s="15">
        <v>20</v>
      </c>
      <c r="H229" s="15">
        <v>0</v>
      </c>
      <c r="I229" s="15">
        <v>6.4</v>
      </c>
      <c r="J229" s="15">
        <v>0</v>
      </c>
      <c r="K229" s="20" t="s">
        <v>68</v>
      </c>
      <c r="L229" s="20" t="s">
        <v>198</v>
      </c>
      <c r="M229" s="21"/>
    </row>
    <row r="230" spans="1:13" ht="19.5" customHeight="1">
      <c r="A230" s="14" t="s">
        <v>243</v>
      </c>
      <c r="B230" s="15">
        <f t="shared" si="43"/>
        <v>711.1</v>
      </c>
      <c r="C230" s="15">
        <v>520.6</v>
      </c>
      <c r="D230" s="15">
        <v>0</v>
      </c>
      <c r="E230" s="15">
        <v>0</v>
      </c>
      <c r="F230" s="15">
        <v>0</v>
      </c>
      <c r="G230" s="15">
        <v>25</v>
      </c>
      <c r="H230" s="15">
        <v>159</v>
      </c>
      <c r="I230" s="15">
        <v>6.5</v>
      </c>
      <c r="J230" s="15">
        <v>0</v>
      </c>
      <c r="K230" s="20" t="s">
        <v>68</v>
      </c>
      <c r="L230" s="20" t="s">
        <v>198</v>
      </c>
      <c r="M230" s="21"/>
    </row>
    <row r="231" spans="1:13" ht="19.5" customHeight="1">
      <c r="A231" s="14" t="s">
        <v>244</v>
      </c>
      <c r="B231" s="15">
        <f t="shared" si="43"/>
        <v>246.2</v>
      </c>
      <c r="C231" s="15">
        <v>219.7</v>
      </c>
      <c r="D231" s="15">
        <v>0</v>
      </c>
      <c r="E231" s="15">
        <v>0</v>
      </c>
      <c r="F231" s="15">
        <v>0</v>
      </c>
      <c r="G231" s="15">
        <v>20</v>
      </c>
      <c r="H231" s="15">
        <v>0</v>
      </c>
      <c r="I231" s="15">
        <v>6.5</v>
      </c>
      <c r="J231" s="15">
        <v>0</v>
      </c>
      <c r="K231" s="20" t="s">
        <v>68</v>
      </c>
      <c r="L231" s="20" t="s">
        <v>198</v>
      </c>
      <c r="M231" s="21"/>
    </row>
    <row r="232" spans="1:13" ht="19.5" customHeight="1">
      <c r="A232" s="14" t="s">
        <v>245</v>
      </c>
      <c r="B232" s="15">
        <f t="shared" si="43"/>
        <v>470</v>
      </c>
      <c r="C232" s="15">
        <v>450.3</v>
      </c>
      <c r="D232" s="15">
        <v>0</v>
      </c>
      <c r="E232" s="15">
        <v>17.5</v>
      </c>
      <c r="F232" s="15">
        <v>0</v>
      </c>
      <c r="G232" s="15">
        <v>0</v>
      </c>
      <c r="H232" s="15">
        <v>0</v>
      </c>
      <c r="I232" s="15">
        <v>2.2</v>
      </c>
      <c r="J232" s="15">
        <v>0</v>
      </c>
      <c r="K232" s="19"/>
      <c r="L232" s="19"/>
      <c r="M232" s="22"/>
    </row>
    <row r="233" spans="1:13" ht="19.5" customHeight="1">
      <c r="A233" s="14" t="s">
        <v>246</v>
      </c>
      <c r="B233" s="15">
        <f t="shared" si="43"/>
        <v>832.2</v>
      </c>
      <c r="C233" s="15">
        <v>408</v>
      </c>
      <c r="D233" s="15">
        <v>0</v>
      </c>
      <c r="E233" s="15">
        <v>0</v>
      </c>
      <c r="F233" s="15">
        <v>0</v>
      </c>
      <c r="G233" s="15">
        <v>219.2</v>
      </c>
      <c r="H233" s="15">
        <v>198.5</v>
      </c>
      <c r="I233" s="15">
        <v>6.5</v>
      </c>
      <c r="J233" s="15">
        <v>0</v>
      </c>
      <c r="K233" s="20" t="s">
        <v>68</v>
      </c>
      <c r="L233" s="20" t="s">
        <v>198</v>
      </c>
      <c r="M233" s="21"/>
    </row>
    <row r="234" spans="1:13" ht="19.5" customHeight="1">
      <c r="A234" s="14" t="s">
        <v>247</v>
      </c>
      <c r="B234" s="15">
        <f t="shared" si="43"/>
        <v>223.3</v>
      </c>
      <c r="C234" s="15">
        <v>196.8</v>
      </c>
      <c r="D234" s="15">
        <v>0</v>
      </c>
      <c r="E234" s="15">
        <v>0</v>
      </c>
      <c r="F234" s="15">
        <v>0</v>
      </c>
      <c r="G234" s="15">
        <v>20</v>
      </c>
      <c r="H234" s="15">
        <v>0</v>
      </c>
      <c r="I234" s="15">
        <v>6.5</v>
      </c>
      <c r="J234" s="15">
        <v>0</v>
      </c>
      <c r="K234" s="20" t="s">
        <v>68</v>
      </c>
      <c r="L234" s="20" t="s">
        <v>198</v>
      </c>
      <c r="M234" s="21"/>
    </row>
    <row r="235" spans="1:13" ht="19.5" customHeight="1">
      <c r="A235" s="14" t="s">
        <v>248</v>
      </c>
      <c r="B235" s="15">
        <f t="shared" si="43"/>
        <v>923.3</v>
      </c>
      <c r="C235" s="15">
        <v>472.8</v>
      </c>
      <c r="D235" s="15">
        <v>0</v>
      </c>
      <c r="E235" s="15">
        <v>0</v>
      </c>
      <c r="F235" s="15">
        <v>0</v>
      </c>
      <c r="G235" s="15">
        <v>219.2</v>
      </c>
      <c r="H235" s="15">
        <v>224.8</v>
      </c>
      <c r="I235" s="15">
        <v>6.5</v>
      </c>
      <c r="J235" s="15">
        <v>0</v>
      </c>
      <c r="K235" s="20" t="s">
        <v>68</v>
      </c>
      <c r="L235" s="20" t="s">
        <v>198</v>
      </c>
      <c r="M235" s="21"/>
    </row>
    <row r="236" spans="1:13" ht="19.5" customHeight="1">
      <c r="A236" s="14" t="s">
        <v>249</v>
      </c>
      <c r="B236" s="15">
        <f t="shared" si="43"/>
        <v>669.7</v>
      </c>
      <c r="C236" s="15">
        <v>343.2</v>
      </c>
      <c r="D236" s="15">
        <v>0</v>
      </c>
      <c r="E236" s="15">
        <v>0</v>
      </c>
      <c r="F236" s="15">
        <v>0</v>
      </c>
      <c r="G236" s="15">
        <v>20</v>
      </c>
      <c r="H236" s="15">
        <v>0</v>
      </c>
      <c r="I236" s="15">
        <v>6.5</v>
      </c>
      <c r="J236" s="15">
        <v>300</v>
      </c>
      <c r="K236" s="20" t="s">
        <v>68</v>
      </c>
      <c r="L236" s="20" t="s">
        <v>198</v>
      </c>
      <c r="M236" s="21"/>
    </row>
    <row r="237" spans="1:12" ht="19.5" customHeight="1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</row>
    <row r="238" spans="1:12" ht="15.75">
      <c r="A238" s="27"/>
      <c r="B238" s="28"/>
      <c r="C238" s="28"/>
      <c r="D238" s="28"/>
      <c r="E238" s="28"/>
      <c r="F238" s="28"/>
      <c r="G238" s="28"/>
      <c r="H238" s="28"/>
      <c r="I238" s="28"/>
      <c r="J238" s="28"/>
      <c r="K238" s="27"/>
      <c r="L238" s="27"/>
    </row>
    <row r="239" spans="1:12" ht="15.75">
      <c r="A239" s="27"/>
      <c r="B239" s="28"/>
      <c r="C239" s="28"/>
      <c r="D239" s="28"/>
      <c r="E239" s="28"/>
      <c r="F239" s="28"/>
      <c r="G239" s="28"/>
      <c r="H239" s="28"/>
      <c r="I239" s="28"/>
      <c r="J239" s="28"/>
      <c r="K239" s="27"/>
      <c r="L239" s="27"/>
    </row>
    <row r="240" spans="1:12" ht="15.75">
      <c r="A240" s="27"/>
      <c r="B240" s="28"/>
      <c r="C240" s="28"/>
      <c r="D240" s="28"/>
      <c r="E240" s="28"/>
      <c r="F240" s="28"/>
      <c r="G240" s="28"/>
      <c r="H240" s="28"/>
      <c r="I240" s="28"/>
      <c r="J240" s="28"/>
      <c r="K240" s="27"/>
      <c r="L240" s="27"/>
    </row>
    <row r="241" spans="1:12" ht="15.75">
      <c r="A241" s="27"/>
      <c r="B241" s="28"/>
      <c r="C241" s="28"/>
      <c r="D241" s="28"/>
      <c r="E241" s="28"/>
      <c r="F241" s="28"/>
      <c r="G241" s="28"/>
      <c r="H241" s="28"/>
      <c r="I241" s="28"/>
      <c r="J241" s="28"/>
      <c r="K241" s="27"/>
      <c r="L241" s="27"/>
    </row>
    <row r="242" spans="1:12" ht="15.75">
      <c r="A242" s="27"/>
      <c r="B242" s="29"/>
      <c r="C242" s="29"/>
      <c r="D242" s="29"/>
      <c r="E242" s="29"/>
      <c r="F242" s="29"/>
      <c r="G242" s="29"/>
      <c r="H242" s="29"/>
      <c r="I242" s="29"/>
      <c r="J242" s="29"/>
      <c r="K242" s="30"/>
      <c r="L242" s="30"/>
    </row>
    <row r="243" spans="1:12" ht="15.75">
      <c r="A243" s="27"/>
      <c r="B243" s="29"/>
      <c r="C243" s="29"/>
      <c r="D243" s="29"/>
      <c r="E243" s="29"/>
      <c r="F243" s="29"/>
      <c r="G243" s="29"/>
      <c r="H243" s="29"/>
      <c r="I243" s="29"/>
      <c r="J243" s="29"/>
      <c r="K243" s="30"/>
      <c r="L243" s="30"/>
    </row>
    <row r="244" spans="1:12" ht="15.75">
      <c r="A244" s="27"/>
      <c r="B244" s="29"/>
      <c r="C244" s="29"/>
      <c r="D244" s="29"/>
      <c r="E244" s="29"/>
      <c r="F244" s="29"/>
      <c r="G244" s="29"/>
      <c r="H244" s="29"/>
      <c r="I244" s="29"/>
      <c r="J244" s="29"/>
      <c r="K244" s="30"/>
      <c r="L244" s="30"/>
    </row>
    <row r="245" spans="1:12" ht="15.75">
      <c r="A245" s="27"/>
      <c r="B245" s="29"/>
      <c r="C245" s="29"/>
      <c r="D245" s="29"/>
      <c r="E245" s="29"/>
      <c r="F245" s="29"/>
      <c r="G245" s="29"/>
      <c r="H245" s="29"/>
      <c r="I245" s="29"/>
      <c r="J245" s="29"/>
      <c r="K245" s="30"/>
      <c r="L245" s="30"/>
    </row>
    <row r="246" spans="1:12" ht="15.75">
      <c r="A246" s="27"/>
      <c r="B246" s="29"/>
      <c r="C246" s="29"/>
      <c r="D246" s="29"/>
      <c r="E246" s="29"/>
      <c r="F246" s="29"/>
      <c r="G246" s="29"/>
      <c r="H246" s="29"/>
      <c r="I246" s="29"/>
      <c r="J246" s="29"/>
      <c r="K246" s="30"/>
      <c r="L246" s="30"/>
    </row>
    <row r="247" spans="1:12" ht="15.75">
      <c r="A247" s="27"/>
      <c r="B247" s="29"/>
      <c r="C247" s="29"/>
      <c r="D247" s="29"/>
      <c r="E247" s="29"/>
      <c r="F247" s="29"/>
      <c r="G247" s="29"/>
      <c r="H247" s="29"/>
      <c r="I247" s="29"/>
      <c r="J247" s="29"/>
      <c r="K247" s="30"/>
      <c r="L247" s="30"/>
    </row>
    <row r="248" spans="1:12" ht="15.75">
      <c r="A248" s="27"/>
      <c r="B248" s="29"/>
      <c r="C248" s="29"/>
      <c r="D248" s="29"/>
      <c r="E248" s="29"/>
      <c r="F248" s="29"/>
      <c r="G248" s="29"/>
      <c r="H248" s="29"/>
      <c r="I248" s="29"/>
      <c r="J248" s="29"/>
      <c r="K248" s="30"/>
      <c r="L248" s="30"/>
    </row>
    <row r="249" spans="1:12" ht="15.75">
      <c r="A249" s="27"/>
      <c r="B249" s="29"/>
      <c r="C249" s="29"/>
      <c r="D249" s="29"/>
      <c r="E249" s="29"/>
      <c r="F249" s="29"/>
      <c r="G249" s="29"/>
      <c r="H249" s="29"/>
      <c r="I249" s="29"/>
      <c r="J249" s="29"/>
      <c r="K249" s="30"/>
      <c r="L249" s="30"/>
    </row>
    <row r="250" spans="1:12" ht="15.75">
      <c r="A250" s="27"/>
      <c r="B250" s="29"/>
      <c r="C250" s="29"/>
      <c r="D250" s="29"/>
      <c r="E250" s="29"/>
      <c r="F250" s="29"/>
      <c r="G250" s="29"/>
      <c r="H250" s="29"/>
      <c r="I250" s="29"/>
      <c r="J250" s="29"/>
      <c r="K250" s="30"/>
      <c r="L250" s="30"/>
    </row>
    <row r="251" spans="1:12" ht="15.75">
      <c r="A251" s="27"/>
      <c r="B251" s="29"/>
      <c r="C251" s="29"/>
      <c r="D251" s="29"/>
      <c r="E251" s="29"/>
      <c r="F251" s="29"/>
      <c r="G251" s="29"/>
      <c r="H251" s="29"/>
      <c r="I251" s="29"/>
      <c r="J251" s="29"/>
      <c r="K251" s="30"/>
      <c r="L251" s="30"/>
    </row>
    <row r="252" spans="1:12" ht="15.75">
      <c r="A252" s="27"/>
      <c r="B252" s="29"/>
      <c r="C252" s="29"/>
      <c r="D252" s="29"/>
      <c r="E252" s="29"/>
      <c r="F252" s="29"/>
      <c r="G252" s="29"/>
      <c r="H252" s="29"/>
      <c r="I252" s="29"/>
      <c r="J252" s="29"/>
      <c r="K252" s="30"/>
      <c r="L252" s="30"/>
    </row>
  </sheetData>
  <sheetProtection/>
  <autoFilter ref="A6:M236"/>
  <mergeCells count="14">
    <mergeCell ref="K4:K6"/>
    <mergeCell ref="L4:L6"/>
    <mergeCell ref="M4:M6"/>
    <mergeCell ref="G5:J5"/>
    <mergeCell ref="A2:M2"/>
    <mergeCell ref="A3:F3"/>
    <mergeCell ref="L3:M3"/>
    <mergeCell ref="F4:J4"/>
    <mergeCell ref="A4:A6"/>
    <mergeCell ref="B4:B6"/>
    <mergeCell ref="C4:C6"/>
    <mergeCell ref="D5:D6"/>
    <mergeCell ref="E5:E6"/>
    <mergeCell ref="F5:F6"/>
  </mergeCells>
  <printOptions horizontalCentered="1"/>
  <pageMargins left="0.7083333333333334" right="0.7083333333333334" top="0.7479166666666667" bottom="0.7479166666666667" header="0.3145833333333333" footer="0.5902777777777778"/>
  <pageSetup firstPageNumber="7" useFirstPageNumber="1" fitToHeight="0" fitToWidth="1" horizontalDpi="600" verticalDpi="600" orientation="portrait" paperSize="9" scale="64"/>
  <headerFooter>
    <oddFooter>&amp;L厅领导：&amp;C处领导：                      复核：&amp;R制表：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2019-11-21T12:26:50Z</cp:lastPrinted>
  <dcterms:created xsi:type="dcterms:W3CDTF">2016-09-17T04:40:53Z</dcterms:created>
  <dcterms:modified xsi:type="dcterms:W3CDTF">2021-01-06T06:20:20Z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