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externalReferences>
    <externalReference r:id="rId4"/>
  </externalReferences>
  <definedNames>
    <definedName name="_xlnm._FilterDatabase" localSheetId="0" hidden="1">'1'!$A$5:$H$221</definedName>
    <definedName name="_xlnm.Print_Area" localSheetId="0">'1'!$A$1:$H$222</definedName>
    <definedName name="_xlnm.Print_Titles" localSheetId="0">'1'!$4:$5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<sst xmlns="http://schemas.openxmlformats.org/spreadsheetml/2006/main" count="358" uniqueCount="230">
  <si>
    <t>附件</t>
  </si>
  <si>
    <t>单位：万元</t>
  </si>
  <si>
    <t>地区名称</t>
  </si>
  <si>
    <t xml:space="preserve">此次下达
金额
</t>
  </si>
  <si>
    <t>88个贫困县标识</t>
  </si>
  <si>
    <t>“三州三区”</t>
  </si>
  <si>
    <t>备注</t>
  </si>
  <si>
    <t>合计</t>
  </si>
  <si>
    <t>其中：川财农{2020}154号文件已下达灾毁农田建设任务</t>
  </si>
  <si>
    <t>此次下达
任务数</t>
  </si>
  <si>
    <t xml:space="preserve">  成都市</t>
  </si>
  <si>
    <t xml:space="preserve">    成都市本级</t>
  </si>
  <si>
    <t xml:space="preserve">    龙泉驿区</t>
  </si>
  <si>
    <t xml:space="preserve">    青白江区</t>
  </si>
  <si>
    <t xml:space="preserve">    新都区</t>
  </si>
  <si>
    <t xml:space="preserve">    温江区</t>
  </si>
  <si>
    <t xml:space="preserve">    金堂县</t>
  </si>
  <si>
    <t xml:space="preserve">    双流区</t>
  </si>
  <si>
    <t xml:space="preserve">    郫都区</t>
  </si>
  <si>
    <t xml:space="preserve">    大邑县</t>
  </si>
  <si>
    <t xml:space="preserve">    蒲江县</t>
  </si>
  <si>
    <t xml:space="preserve">    新津区</t>
  </si>
  <si>
    <t xml:space="preserve">    都江堰市</t>
  </si>
  <si>
    <t xml:space="preserve">    彭州市</t>
  </si>
  <si>
    <t xml:space="preserve">    邛崃市</t>
  </si>
  <si>
    <t xml:space="preserve">    崇州市</t>
  </si>
  <si>
    <t xml:space="preserve">    简阳市</t>
  </si>
  <si>
    <t xml:space="preserve">  自贡市</t>
  </si>
  <si>
    <t xml:space="preserve">    自贡市本级</t>
  </si>
  <si>
    <t xml:space="preserve">    自流井区</t>
  </si>
  <si>
    <t xml:space="preserve">    贡井区</t>
  </si>
  <si>
    <t xml:space="preserve">    大安区</t>
  </si>
  <si>
    <t xml:space="preserve">    沿滩区</t>
  </si>
  <si>
    <t xml:space="preserve">  荣县</t>
  </si>
  <si>
    <t xml:space="preserve">  富顺县</t>
  </si>
  <si>
    <t xml:space="preserve">  攀枝花市</t>
  </si>
  <si>
    <t xml:space="preserve">    仁和区</t>
  </si>
  <si>
    <t xml:space="preserve">  米易县</t>
  </si>
  <si>
    <t xml:space="preserve">  盐边县</t>
  </si>
  <si>
    <t xml:space="preserve">  泸州市</t>
  </si>
  <si>
    <t xml:space="preserve">    江阳区</t>
  </si>
  <si>
    <t xml:space="preserve">    纳溪区</t>
  </si>
  <si>
    <t xml:space="preserve">    龙马潭区</t>
  </si>
  <si>
    <t xml:space="preserve">  泸县</t>
  </si>
  <si>
    <t xml:space="preserve">  合江县</t>
  </si>
  <si>
    <t>贫困县</t>
  </si>
  <si>
    <t xml:space="preserve">  叙永县</t>
  </si>
  <si>
    <t>贫困县_国家</t>
  </si>
  <si>
    <t xml:space="preserve">  古蔺县</t>
  </si>
  <si>
    <t xml:space="preserve">  德阳市</t>
  </si>
  <si>
    <t xml:space="preserve">    旌阳区</t>
  </si>
  <si>
    <t xml:space="preserve">    罗江区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</si>
  <si>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</si>
  <si>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</si>
  <si>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</si>
  <si>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</si>
  <si>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</si>
  <si>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</si>
  <si>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  涪城区</t>
  </si>
  <si>
    <t xml:space="preserve">    游仙区</t>
  </si>
  <si>
    <t xml:space="preserve">    安州区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</si>
  <si>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</si>
  <si>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</si>
  <si>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</si>
  <si>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</si>
  <si>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</si>
  <si>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</si>
  <si>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</si>
  <si>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</si>
  <si>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  利州区</t>
  </si>
  <si>
    <t xml:space="preserve">    昭化区  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</si>
  <si>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</si>
  <si>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</si>
  <si>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</si>
  <si>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</si>
  <si>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</si>
  <si>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</si>
  <si>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</si>
  <si>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  船山区</t>
  </si>
  <si>
    <t xml:space="preserve">    安居区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</si>
  <si>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</si>
  <si>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</si>
  <si>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</si>
  <si>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</si>
  <si>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内江市本级</t>
  </si>
  <si>
    <t xml:space="preserve">    内江市中区</t>
  </si>
  <si>
    <t xml:space="preserve">    东兴区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</si>
  <si>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</si>
  <si>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</si>
  <si>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</si>
  <si>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</si>
  <si>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</si>
  <si>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  乐山市中区</t>
  </si>
  <si>
    <t xml:space="preserve">    沙湾区</t>
  </si>
  <si>
    <t xml:space="preserve">    五通桥区</t>
  </si>
  <si>
    <t xml:space="preserve">    金口河区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</si>
  <si>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</si>
  <si>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</si>
  <si>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</si>
  <si>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</si>
  <si>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</si>
  <si>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</si>
  <si>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</si>
  <si>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</si>
  <si>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</si>
  <si>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  顺庆区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</si>
  <si>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</si>
  <si>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</si>
  <si>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</si>
  <si>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</si>
  <si>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</si>
  <si>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</si>
  <si>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</si>
  <si>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</si>
  <si>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</si>
  <si>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</si>
  <si>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  东坡区</t>
  </si>
  <si>
    <t xml:space="preserve">    彭山区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</si>
  <si>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</si>
  <si>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</si>
  <si>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</si>
  <si>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</si>
  <si>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</si>
  <si>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宜宾市本级</t>
  </si>
  <si>
    <t xml:space="preserve">    翠屏区</t>
  </si>
  <si>
    <t xml:space="preserve">    南溪区</t>
  </si>
  <si>
    <t xml:space="preserve">    叙州区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</si>
  <si>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</si>
  <si>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</si>
  <si>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</si>
  <si>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</si>
  <si>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</si>
  <si>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</si>
  <si>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</si>
  <si>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</si>
  <si>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</si>
  <si>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  广安区</t>
  </si>
  <si>
    <t xml:space="preserve">    前锋区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</si>
  <si>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</si>
  <si>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</si>
  <si>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</si>
  <si>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</si>
  <si>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 </t>
  </si>
  <si>
    <t xml:space="preserve">    达州市本级</t>
  </si>
  <si>
    <t xml:space="preserve">    通川区  </t>
  </si>
  <si>
    <t xml:space="preserve">    达川区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</si>
  <si>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</si>
  <si>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</si>
  <si>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</si>
  <si>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</si>
  <si>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</si>
  <si>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</si>
  <si>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</si>
  <si>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  雨城区</t>
  </si>
  <si>
    <t xml:space="preserve">    名山区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</si>
  <si>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</si>
  <si>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</si>
  <si>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</si>
  <si>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</si>
  <si>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</si>
  <si>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</si>
  <si>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</si>
  <si>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巴中市本级</t>
  </si>
  <si>
    <t xml:space="preserve">    巴州区</t>
  </si>
  <si>
    <t xml:space="preserve">    恩阳区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</si>
  <si>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</si>
  <si>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</si>
  <si>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</si>
  <si>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</si>
  <si>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资阳市本级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</si>
  <si>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</si>
  <si>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</si>
  <si>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</si>
  <si>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</si>
  <si>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</si>
  <si>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  汶川县</t>
  </si>
  <si>
    <t>是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</si>
  <si>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</si>
  <si>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</si>
  <si>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</si>
  <si>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</si>
  <si>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</si>
  <si>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</si>
  <si>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</si>
  <si>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</si>
  <si>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</si>
  <si>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</si>
  <si>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</si>
  <si>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</si>
  <si>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</si>
  <si>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 xml:space="preserve">    甘孜州本级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</si>
  <si>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</si>
  <si>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</si>
  <si>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</si>
  <si>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</si>
  <si>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</si>
  <si>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</si>
  <si>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</si>
  <si>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</si>
  <si>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</si>
  <si>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</si>
  <si>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</si>
  <si>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</si>
  <si>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</si>
  <si>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</si>
  <si>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</si>
  <si>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</si>
  <si>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</si>
  <si>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</si>
  <si>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</si>
  <si>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凉山州本级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</si>
  <si>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</si>
  <si>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</si>
  <si>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</si>
  <si>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</si>
  <si>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会理县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</si>
  <si>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</si>
  <si>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</si>
  <si>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</si>
  <si>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</si>
  <si>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  </t>
  </si>
  <si>
    <t xml:space="preserve">    昭觉县</t>
  </si>
  <si>
    <t xml:space="preserve">    喜德县</t>
  </si>
  <si>
    <t xml:space="preserve">    冕宁县</t>
  </si>
  <si>
    <t xml:space="preserve">    越西县</t>
  </si>
  <si>
    <t xml:space="preserve">    甘洛县</t>
  </si>
  <si>
    <t xml:space="preserve">    美姑县</t>
  </si>
  <si>
    <t xml:space="preserve">    雷波县</t>
  </si>
  <si>
    <t>2021年高标准农田建设任务（单位：万亩）</t>
  </si>
  <si>
    <t>2021年中央农田建设补助资金（提前二批）安排情况公告表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</si>
</sst>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8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4"/>
      <color indexed="8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黑体"/>
      <family val="3"/>
    </font>
    <font>
      <sz val="14"/>
      <color theme="1"/>
      <name val="黑体"/>
      <family val="3"/>
    </font>
    <font>
      <b/>
      <sz val="12"/>
      <color theme="1"/>
      <name val="宋体"/>
      <family val="0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方正小标宋简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46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76" fontId="64" fillId="0" borderId="0" xfId="0" applyNumberFormat="1" applyFont="1" applyFill="1" applyAlignment="1">
      <alignment vertical="center"/>
    </xf>
    <xf numFmtId="177" fontId="6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0" fontId="67" fillId="0" borderId="10" xfId="0" applyFont="1" applyFill="1" applyBorder="1" applyAlignment="1">
      <alignment horizontal="left" vertical="center"/>
    </xf>
    <xf numFmtId="177" fontId="67" fillId="0" borderId="10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68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 vertical="center" shrinkToFit="1"/>
    </xf>
    <xf numFmtId="0" fontId="70" fillId="0" borderId="11" xfId="0" applyNumberFormat="1" applyFont="1" applyFill="1" applyBorder="1" applyAlignment="1" applyProtection="1">
      <alignment horizontal="center" vertical="center" wrapText="1"/>
      <protection/>
    </xf>
    <xf numFmtId="177" fontId="70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9" fillId="0" borderId="11" xfId="0" applyNumberFormat="1" applyFont="1" applyFill="1" applyBorder="1" applyAlignment="1">
      <alignment vertical="center" shrinkToFit="1"/>
    </xf>
    <xf numFmtId="0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72" fillId="0" borderId="11" xfId="0" applyNumberFormat="1" applyFont="1" applyFill="1" applyBorder="1" applyAlignment="1">
      <alignment vertical="center" shrinkToFit="1"/>
    </xf>
    <xf numFmtId="0" fontId="64" fillId="0" borderId="0" xfId="0" applyFont="1" applyFill="1" applyAlignment="1">
      <alignment horizontal="left"/>
    </xf>
    <xf numFmtId="0" fontId="73" fillId="0" borderId="11" xfId="0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vertical="center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 applyProtection="1">
      <alignment vertical="center" wrapText="1"/>
      <protection/>
    </xf>
    <xf numFmtId="0" fontId="64" fillId="0" borderId="11" xfId="0" applyFont="1" applyFill="1" applyBorder="1" applyAlignment="1" applyProtection="1">
      <alignment vertical="center" wrapText="1"/>
      <protection/>
    </xf>
    <xf numFmtId="0" fontId="76" fillId="0" borderId="11" xfId="0" applyFont="1" applyFill="1" applyBorder="1" applyAlignment="1" applyProtection="1">
      <alignment vertical="center" wrapText="1"/>
      <protection/>
    </xf>
    <xf numFmtId="0" fontId="77" fillId="0" borderId="11" xfId="0" applyNumberFormat="1" applyFont="1" applyFill="1" applyBorder="1" applyAlignment="1" applyProtection="1">
      <alignment horizontal="center" vertical="center" wrapText="1"/>
      <protection/>
    </xf>
    <xf numFmtId="178" fontId="72" fillId="0" borderId="11" xfId="0" applyNumberFormat="1" applyFont="1" applyFill="1" applyBorder="1" applyAlignment="1" applyProtection="1">
      <alignment vertical="center" shrinkToFit="1"/>
      <protection locked="0"/>
    </xf>
    <xf numFmtId="0" fontId="73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vertical="center" wrapText="1" shrinkToFit="1"/>
      <protection locked="0"/>
    </xf>
    <xf numFmtId="0" fontId="71" fillId="0" borderId="12" xfId="0" applyFont="1" applyFill="1" applyBorder="1" applyAlignment="1" applyProtection="1">
      <alignment vertical="center" wrapText="1" shrinkToFit="1"/>
      <protection locked="0"/>
    </xf>
    <xf numFmtId="177" fontId="71" fillId="0" borderId="12" xfId="0" applyNumberFormat="1" applyFont="1" applyFill="1" applyBorder="1" applyAlignment="1" applyProtection="1">
      <alignment vertical="center" wrapText="1" shrinkToFit="1"/>
      <protection locked="0"/>
    </xf>
    <xf numFmtId="177" fontId="7" fillId="0" borderId="12" xfId="0" applyNumberFormat="1" applyFont="1" applyFill="1" applyBorder="1" applyAlignment="1" applyProtection="1">
      <alignment vertical="center" wrapText="1" shrinkToFit="1"/>
      <protection locked="0"/>
    </xf>
    <xf numFmtId="0" fontId="64" fillId="0" borderId="0" xfId="0" applyFont="1" applyFill="1" applyAlignment="1" applyProtection="1">
      <alignment vertical="center" wrapText="1"/>
      <protection locked="0"/>
    </xf>
    <xf numFmtId="176" fontId="64" fillId="0" borderId="0" xfId="0" applyNumberFormat="1" applyFont="1" applyFill="1" applyAlignment="1" applyProtection="1">
      <alignment vertical="center" wrapText="1"/>
      <protection locked="0"/>
    </xf>
    <xf numFmtId="177" fontId="64" fillId="0" borderId="0" xfId="0" applyNumberFormat="1" applyFont="1" applyFill="1" applyAlignment="1" applyProtection="1">
      <alignment vertical="center" wrapText="1"/>
      <protection locked="0"/>
    </xf>
    <xf numFmtId="177" fontId="2" fillId="0" borderId="0" xfId="0" applyNumberFormat="1" applyFont="1" applyFill="1" applyAlignment="1" applyProtection="1">
      <alignment vertical="center" wrapText="1"/>
      <protection locked="0"/>
    </xf>
    <xf numFmtId="0" fontId="64" fillId="0" borderId="0" xfId="0" applyFont="1" applyFill="1" applyAlignment="1" applyProtection="1">
      <alignment vertical="center"/>
      <protection locked="0"/>
    </xf>
    <xf numFmtId="176" fontId="64" fillId="0" borderId="0" xfId="0" applyNumberFormat="1" applyFont="1" applyFill="1" applyAlignment="1" applyProtection="1">
      <alignment vertical="center"/>
      <protection locked="0"/>
    </xf>
    <xf numFmtId="177" fontId="64" fillId="0" borderId="0" xfId="0" applyNumberFormat="1" applyFont="1" applyFill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79" fillId="0" borderId="0" xfId="0" applyNumberFormat="1" applyFont="1" applyFill="1" applyAlignment="1" applyProtection="1">
      <alignment horizontal="center" vertical="center" wrapText="1"/>
      <protection locked="0"/>
    </xf>
    <xf numFmtId="177" fontId="79" fillId="0" borderId="0" xfId="0" applyNumberFormat="1" applyFont="1" applyFill="1" applyAlignment="1" applyProtection="1">
      <alignment horizontal="center" vertical="center" wrapText="1"/>
      <protection locked="0"/>
    </xf>
    <xf numFmtId="177" fontId="3" fillId="0" borderId="0" xfId="0" applyNumberFormat="1" applyFont="1" applyFill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>
      <alignment horizontal="right" vertical="center"/>
    </xf>
    <xf numFmtId="0" fontId="80" fillId="0" borderId="10" xfId="0" applyFont="1" applyFill="1" applyBorder="1" applyAlignment="1">
      <alignment horizontal="right" vertical="center"/>
    </xf>
    <xf numFmtId="177" fontId="68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_ET_STYLE_NoName_00__直补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showZeros="0" tabSelected="1" view="pageBreakPreview" zoomScale="60" zoomScaleNormal="85" zoomScalePageLayoutView="0" workbookViewId="0" topLeftCell="A1">
      <pane ySplit="5" topLeftCell="A6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14.50390625" style="3" customWidth="1"/>
    <col min="2" max="2" width="16.625" style="4" customWidth="1"/>
    <col min="3" max="3" width="22.25390625" style="5" customWidth="1"/>
    <col min="4" max="4" width="24.75390625" style="6" customWidth="1"/>
    <col min="5" max="5" width="25.50390625" style="5" customWidth="1"/>
    <col min="6" max="6" width="17.125" style="3" customWidth="1"/>
    <col min="7" max="7" width="17.00390625" style="3" customWidth="1"/>
    <col min="8" max="8" width="14.00390625" style="3" customWidth="1"/>
    <col min="9" max="9" width="9.00390625" style="3" customWidth="1"/>
    <col min="10" max="10" width="10.125" style="3" customWidth="1"/>
    <col min="11" max="11" width="13.875" style="3" customWidth="1"/>
    <col min="12" max="241" width="9.00390625" style="3" customWidth="1"/>
    <col min="242" max="16384" width="9.00390625" style="7" customWidth="1"/>
  </cols>
  <sheetData>
    <row r="1" ht="36" customHeight="1">
      <c r="A1" s="8" t="s">
        <v>0</v>
      </c>
    </row>
    <row r="2" spans="1:8" ht="59.25" customHeight="1">
      <c r="A2" s="47" t="s">
        <v>229</v>
      </c>
      <c r="B2" s="47"/>
      <c r="C2" s="48"/>
      <c r="D2" s="49"/>
      <c r="E2" s="48"/>
      <c r="F2" s="47"/>
      <c r="G2" s="47"/>
      <c r="H2" s="47"/>
    </row>
    <row r="3" spans="1:8" s="1" customFormat="1" ht="15.75" customHeight="1">
      <c r="A3" s="9"/>
      <c r="B3" s="9"/>
      <c r="C3" s="10"/>
      <c r="D3" s="11"/>
      <c r="E3" s="10"/>
      <c r="F3" s="25"/>
      <c r="G3" s="50" t="s">
        <v>1</v>
      </c>
      <c r="H3" s="51"/>
    </row>
    <row r="4" spans="1:8" s="2" customFormat="1" ht="51.75" customHeight="1">
      <c r="A4" s="55" t="s">
        <v>2</v>
      </c>
      <c r="B4" s="54" t="s">
        <v>3</v>
      </c>
      <c r="C4" s="52" t="s">
        <v>228</v>
      </c>
      <c r="D4" s="53"/>
      <c r="E4" s="52"/>
      <c r="F4" s="56" t="s">
        <v>4</v>
      </c>
      <c r="G4" s="57" t="s">
        <v>5</v>
      </c>
      <c r="H4" s="59" t="s">
        <v>6</v>
      </c>
    </row>
    <row r="5" spans="1:8" s="2" customFormat="1" ht="69.75" customHeight="1">
      <c r="A5" s="55"/>
      <c r="B5" s="54"/>
      <c r="C5" s="12" t="s">
        <v>7</v>
      </c>
      <c r="D5" s="13" t="s">
        <v>8</v>
      </c>
      <c r="E5" s="12" t="s">
        <v>9</v>
      </c>
      <c r="F5" s="56"/>
      <c r="G5" s="58"/>
      <c r="H5" s="59"/>
    </row>
    <row r="6" spans="1:8" ht="40.5" customHeight="1">
      <c r="A6" s="14" t="s">
        <v>7</v>
      </c>
      <c r="B6" s="15">
        <f>B7+B24+B30+B31+B32+B34+B35+B36+B40+B41+B42+B43+B44+B47+B48+B49+B50+B51+B56+B57+B58+B59+B60+B61+B62+B67+B68+B69+B70+B71+B75+B76+B77+B78+B82+B83+B84+B85+B91+B92+B93+B94+B95+B96+B97+B98+B103+B104+B105+B106+B107+B108+B109+B113+B114+B115+B116+B117+B122+B123+B124+B125+B126+B127+B128+B129+B133+B134+B135+B136+B137+B141+B142+B143+B144+B145+B146+B150+B151+B152+B153+B154+B155+B156+B160+B161+B162+B163+B166+B167+B168+B183+B203</f>
        <v>130652</v>
      </c>
      <c r="C6" s="16">
        <f>C7+C24+C30+C31+C32+C34+C35+C36+C40+C41+C42+C43+C44+C47+C48+C49+C50+C51+C56+C57+C58+C59+C60+C61+C62+C67+C68+C69+C70+C71+C75+C76+C77+C78+C82+C83+C84+C85+C91+C92+C93+C94+C95+C96+C97+C98+C103+C104+C105+C106+C107+C108+C109+C113+C114+C115+C116+C117+C122+C123+C124+C125+C126+C127+C128+C129+C133+C134+C135+C136+C137+C141+C142+C143+C144+C145+C146+C150+C151+C152+C153+C154+C155+C156+C160+C161+C162+C163+C166+C167+C168+C183+C203</f>
        <v>399.00000000000006</v>
      </c>
      <c r="D6" s="17">
        <f>D7+D24+D30+D31+D32+D34+D35+D36+D40+D41+D42+D43+D44+D47+D48+D49+D50+D51+D56+D57+D58+D59+D60+D61+D62+D67+D68+D69+D70+D71+D75+D76+D77+D78+D82+D83+D84+D85+D91+D92+D93+D94+D95+D96+D97+D98+D103+D104+D105+D106+D107+D108+D109+D113+D114+D115+D116+D117+D122+D123+D124+D125+D126+D127+D128+D129+D133+D134+D135+D136+D137+D141+D142+D143+D144+D145+D146+D150+D151+D152+D153+D154+D155+D156+D160+D161+D162+D163+D166+D167+D168+D183+D203</f>
        <v>141.59</v>
      </c>
      <c r="E6" s="16">
        <f>E7+E24+E30+E31+E32+E34+E35+E36+E40+E41+E42+E43+E44+E47+E48+E49+E50+E51+E56+E57+E58+E59+E60+E61+E62+E67+E68+E69+E70+E71+E75+E76+E77+E78+E82+E83+E84+E85+E91+E92+E93+E94+E95+E96+E97+E98+E103+E104+E105+E106+E107+E108+E109+E113+E114+E115+E116+E117+E122+E123+E124+E125+E126+E127+E128+E129+E133+E134+E135+E136+E137+E141+E142+E143+E144+E145+E146+E150+E151+E152+E153+E154+E155+E156+E160+E161+E162+E163+E166+E167+E168+E183+E203</f>
        <v>257.41</v>
      </c>
      <c r="F6" s="26"/>
      <c r="G6" s="26"/>
      <c r="H6" s="27"/>
    </row>
    <row r="7" spans="1:8" ht="40.5" customHeight="1">
      <c r="A7" s="18" t="s">
        <v>10</v>
      </c>
      <c r="B7" s="19">
        <f>SUM(B8:B23)</f>
        <v>3220</v>
      </c>
      <c r="C7" s="20">
        <f>SUM(C8:C23)</f>
        <v>24.55</v>
      </c>
      <c r="D7" s="21">
        <f>SUM(D8:D23)</f>
        <v>12.02</v>
      </c>
      <c r="E7" s="20">
        <f>SUM(E8:E23)</f>
        <v>12.530000000000001</v>
      </c>
      <c r="F7" s="28"/>
      <c r="G7" s="28"/>
      <c r="H7" s="29"/>
    </row>
    <row r="8" spans="1:11" ht="40.5" customHeight="1">
      <c r="A8" s="22" t="s">
        <v>11</v>
      </c>
      <c r="B8" s="19">
        <v>167</v>
      </c>
      <c r="C8" s="20">
        <v>0.65</v>
      </c>
      <c r="D8" s="21"/>
      <c r="E8" s="20">
        <v>0.65</v>
      </c>
      <c r="F8" s="28"/>
      <c r="G8" s="28"/>
      <c r="H8" s="30"/>
      <c r="K8" s="3">
        <f aca="true" t="shared" si="0" ref="K8:K44">C8-E8-D8</f>
        <v>0</v>
      </c>
    </row>
    <row r="9" spans="1:11" ht="40.5" customHeight="1">
      <c r="A9" s="22" t="s">
        <v>12</v>
      </c>
      <c r="B9" s="19">
        <v>56</v>
      </c>
      <c r="C9" s="20">
        <v>0.22</v>
      </c>
      <c r="D9" s="21"/>
      <c r="E9" s="20">
        <v>0.22</v>
      </c>
      <c r="F9" s="28"/>
      <c r="G9" s="28"/>
      <c r="H9" s="30"/>
      <c r="K9" s="3">
        <f t="shared" si="0"/>
        <v>0</v>
      </c>
    </row>
    <row r="10" spans="1:11" ht="40.5" customHeight="1">
      <c r="A10" s="22" t="s">
        <v>13</v>
      </c>
      <c r="B10" s="19">
        <v>118</v>
      </c>
      <c r="C10" s="20">
        <v>0.46</v>
      </c>
      <c r="D10" s="21"/>
      <c r="E10" s="20">
        <v>0.46</v>
      </c>
      <c r="F10" s="28"/>
      <c r="G10" s="28"/>
      <c r="H10" s="31"/>
      <c r="K10" s="3">
        <f t="shared" si="0"/>
        <v>0</v>
      </c>
    </row>
    <row r="11" spans="1:11" ht="40.5" customHeight="1">
      <c r="A11" s="22" t="s">
        <v>14</v>
      </c>
      <c r="B11" s="19">
        <v>154</v>
      </c>
      <c r="C11" s="20">
        <v>0.6</v>
      </c>
      <c r="D11" s="21"/>
      <c r="E11" s="20">
        <v>0.6</v>
      </c>
      <c r="F11" s="28"/>
      <c r="G11" s="28"/>
      <c r="H11" s="31"/>
      <c r="K11" s="3">
        <f t="shared" si="0"/>
        <v>0</v>
      </c>
    </row>
    <row r="12" spans="1:11" ht="40.5" customHeight="1">
      <c r="A12" s="22" t="s">
        <v>15</v>
      </c>
      <c r="B12" s="19">
        <v>80</v>
      </c>
      <c r="C12" s="20">
        <v>0.31</v>
      </c>
      <c r="D12" s="21"/>
      <c r="E12" s="20">
        <v>0.31</v>
      </c>
      <c r="F12" s="28"/>
      <c r="G12" s="28"/>
      <c r="H12" s="31"/>
      <c r="K12" s="3">
        <f t="shared" si="0"/>
        <v>0</v>
      </c>
    </row>
    <row r="13" spans="1:11" ht="40.5" customHeight="1">
      <c r="A13" s="22" t="s">
        <v>16</v>
      </c>
      <c r="B13" s="19">
        <v>288</v>
      </c>
      <c r="C13" s="20">
        <v>5.32</v>
      </c>
      <c r="D13" s="23">
        <v>4.2</v>
      </c>
      <c r="E13" s="20">
        <v>1.12</v>
      </c>
      <c r="F13" s="28"/>
      <c r="G13" s="28"/>
      <c r="H13" s="31"/>
      <c r="K13" s="3">
        <f t="shared" si="0"/>
        <v>0</v>
      </c>
    </row>
    <row r="14" spans="1:11" ht="40.5" customHeight="1">
      <c r="A14" s="22" t="s">
        <v>17</v>
      </c>
      <c r="B14" s="19">
        <v>198</v>
      </c>
      <c r="C14" s="20">
        <v>1.32</v>
      </c>
      <c r="D14" s="23">
        <v>0.55</v>
      </c>
      <c r="E14" s="20">
        <v>0.77</v>
      </c>
      <c r="F14" s="28"/>
      <c r="G14" s="28"/>
      <c r="H14" s="31"/>
      <c r="K14" s="3">
        <f t="shared" si="0"/>
        <v>0</v>
      </c>
    </row>
    <row r="15" spans="1:11" ht="40.5" customHeight="1">
      <c r="A15" s="22" t="s">
        <v>18</v>
      </c>
      <c r="B15" s="19">
        <v>118</v>
      </c>
      <c r="C15" s="20">
        <v>1.3</v>
      </c>
      <c r="D15" s="23">
        <v>0.84</v>
      </c>
      <c r="E15" s="20">
        <v>0.46</v>
      </c>
      <c r="F15" s="28"/>
      <c r="G15" s="28"/>
      <c r="H15" s="31"/>
      <c r="K15" s="3">
        <f t="shared" si="0"/>
        <v>0</v>
      </c>
    </row>
    <row r="16" spans="1:11" ht="40.5" customHeight="1">
      <c r="A16" s="22" t="s">
        <v>19</v>
      </c>
      <c r="B16" s="19">
        <v>175</v>
      </c>
      <c r="C16" s="20">
        <v>0.68</v>
      </c>
      <c r="D16" s="21"/>
      <c r="E16" s="20">
        <v>0.68</v>
      </c>
      <c r="F16" s="28"/>
      <c r="G16" s="28"/>
      <c r="H16" s="31"/>
      <c r="K16" s="3">
        <f t="shared" si="0"/>
        <v>0</v>
      </c>
    </row>
    <row r="17" spans="1:11" ht="40.5" customHeight="1">
      <c r="A17" s="22" t="s">
        <v>20</v>
      </c>
      <c r="B17" s="19">
        <v>108</v>
      </c>
      <c r="C17" s="20">
        <v>6.32</v>
      </c>
      <c r="D17" s="23">
        <v>5.9</v>
      </c>
      <c r="E17" s="20">
        <v>0.42</v>
      </c>
      <c r="F17" s="28"/>
      <c r="G17" s="28"/>
      <c r="H17" s="31"/>
      <c r="K17" s="3">
        <f t="shared" si="0"/>
        <v>0</v>
      </c>
    </row>
    <row r="18" spans="1:11" ht="40.5" customHeight="1">
      <c r="A18" s="22" t="s">
        <v>21</v>
      </c>
      <c r="B18" s="19">
        <v>229</v>
      </c>
      <c r="C18" s="20">
        <v>0.89</v>
      </c>
      <c r="D18" s="21"/>
      <c r="E18" s="20">
        <v>0.89</v>
      </c>
      <c r="F18" s="28"/>
      <c r="G18" s="28"/>
      <c r="H18" s="31"/>
      <c r="K18" s="3">
        <f t="shared" si="0"/>
        <v>0</v>
      </c>
    </row>
    <row r="19" spans="1:11" ht="40.5" customHeight="1">
      <c r="A19" s="22" t="s">
        <v>22</v>
      </c>
      <c r="B19" s="19">
        <v>139</v>
      </c>
      <c r="C19" s="20">
        <v>0.54</v>
      </c>
      <c r="D19" s="21"/>
      <c r="E19" s="20">
        <v>0.54</v>
      </c>
      <c r="F19" s="28"/>
      <c r="G19" s="28"/>
      <c r="H19" s="31"/>
      <c r="K19" s="3">
        <f t="shared" si="0"/>
        <v>0</v>
      </c>
    </row>
    <row r="20" spans="1:11" ht="40.5" customHeight="1">
      <c r="A20" s="22" t="s">
        <v>23</v>
      </c>
      <c r="B20" s="19">
        <v>252</v>
      </c>
      <c r="C20" s="20">
        <v>0.98</v>
      </c>
      <c r="D20" s="21"/>
      <c r="E20" s="20">
        <v>0.98</v>
      </c>
      <c r="F20" s="28"/>
      <c r="G20" s="28"/>
      <c r="H20" s="31"/>
      <c r="K20" s="3">
        <f t="shared" si="0"/>
        <v>0</v>
      </c>
    </row>
    <row r="21" spans="1:11" ht="40.5" customHeight="1">
      <c r="A21" s="22" t="s">
        <v>24</v>
      </c>
      <c r="B21" s="19">
        <v>380</v>
      </c>
      <c r="C21" s="20">
        <v>2.01</v>
      </c>
      <c r="D21" s="23">
        <v>0.53</v>
      </c>
      <c r="E21" s="20">
        <v>1.48</v>
      </c>
      <c r="F21" s="28"/>
      <c r="G21" s="28"/>
      <c r="H21" s="31"/>
      <c r="K21" s="3">
        <f t="shared" si="0"/>
        <v>0</v>
      </c>
    </row>
    <row r="22" spans="1:11" ht="40.5" customHeight="1">
      <c r="A22" s="22" t="s">
        <v>25</v>
      </c>
      <c r="B22" s="19">
        <v>252</v>
      </c>
      <c r="C22" s="20">
        <v>0.98</v>
      </c>
      <c r="D22" s="21"/>
      <c r="E22" s="20">
        <v>0.98</v>
      </c>
      <c r="F22" s="28"/>
      <c r="G22" s="28"/>
      <c r="H22" s="31"/>
      <c r="K22" s="3">
        <f t="shared" si="0"/>
        <v>0</v>
      </c>
    </row>
    <row r="23" spans="1:11" ht="40.5" customHeight="1">
      <c r="A23" s="22" t="s">
        <v>26</v>
      </c>
      <c r="B23" s="19">
        <v>506</v>
      </c>
      <c r="C23" s="20">
        <v>1.97</v>
      </c>
      <c r="D23" s="21"/>
      <c r="E23" s="20">
        <v>1.97</v>
      </c>
      <c r="F23" s="28"/>
      <c r="G23" s="28"/>
      <c r="H23" s="31"/>
      <c r="K23" s="3">
        <f t="shared" si="0"/>
        <v>0</v>
      </c>
    </row>
    <row r="24" spans="1:11" ht="40.5" customHeight="1">
      <c r="A24" s="18" t="s">
        <v>27</v>
      </c>
      <c r="B24" s="19">
        <f>B25+B26+B27+B28+B29</f>
        <v>521</v>
      </c>
      <c r="C24" s="20">
        <f>C25+C26+C27+C28+C29</f>
        <v>3.48</v>
      </c>
      <c r="D24" s="21">
        <f>D25+D26+D27+D28+D29</f>
        <v>1.45</v>
      </c>
      <c r="E24" s="20">
        <f>E25+E26+E27+E28+E29</f>
        <v>2.0300000000000002</v>
      </c>
      <c r="F24" s="28"/>
      <c r="G24" s="28"/>
      <c r="H24" s="30"/>
      <c r="K24" s="3">
        <f t="shared" si="0"/>
        <v>0</v>
      </c>
    </row>
    <row r="25" spans="1:11" ht="40.5" customHeight="1" hidden="1">
      <c r="A25" s="24" t="s">
        <v>28</v>
      </c>
      <c r="B25" s="19"/>
      <c r="C25" s="20">
        <v>0</v>
      </c>
      <c r="D25" s="21"/>
      <c r="E25" s="20">
        <v>0</v>
      </c>
      <c r="F25" s="28"/>
      <c r="G25" s="28"/>
      <c r="H25" s="30"/>
      <c r="K25" s="3">
        <f t="shared" si="0"/>
        <v>0</v>
      </c>
    </row>
    <row r="26" spans="1:11" ht="40.5" customHeight="1">
      <c r="A26" s="24" t="s">
        <v>29</v>
      </c>
      <c r="B26" s="19">
        <v>51</v>
      </c>
      <c r="C26" s="20">
        <v>0.2</v>
      </c>
      <c r="D26" s="21"/>
      <c r="E26" s="20">
        <v>0.2</v>
      </c>
      <c r="F26" s="28"/>
      <c r="G26" s="28"/>
      <c r="H26" s="31"/>
      <c r="K26" s="3">
        <f t="shared" si="0"/>
        <v>0</v>
      </c>
    </row>
    <row r="27" spans="1:11" ht="40.5" customHeight="1">
      <c r="A27" s="24" t="s">
        <v>30</v>
      </c>
      <c r="B27" s="19">
        <v>126</v>
      </c>
      <c r="C27" s="20">
        <v>0.49</v>
      </c>
      <c r="D27" s="21"/>
      <c r="E27" s="20">
        <v>0.49</v>
      </c>
      <c r="F27" s="28"/>
      <c r="G27" s="28"/>
      <c r="H27" s="31"/>
      <c r="K27" s="3">
        <f t="shared" si="0"/>
        <v>0</v>
      </c>
    </row>
    <row r="28" spans="1:11" ht="40.5" customHeight="1">
      <c r="A28" s="24" t="s">
        <v>31</v>
      </c>
      <c r="B28" s="19">
        <v>208</v>
      </c>
      <c r="C28" s="20">
        <v>1.3</v>
      </c>
      <c r="D28" s="23">
        <v>0.49</v>
      </c>
      <c r="E28" s="20">
        <v>0.81</v>
      </c>
      <c r="F28" s="28"/>
      <c r="G28" s="28"/>
      <c r="H28" s="31"/>
      <c r="K28" s="3">
        <f t="shared" si="0"/>
        <v>0</v>
      </c>
    </row>
    <row r="29" spans="1:11" ht="40.5" customHeight="1">
      <c r="A29" s="24" t="s">
        <v>32</v>
      </c>
      <c r="B29" s="19">
        <v>136</v>
      </c>
      <c r="C29" s="20">
        <v>1.49</v>
      </c>
      <c r="D29" s="23">
        <v>0.96</v>
      </c>
      <c r="E29" s="20">
        <v>0.53</v>
      </c>
      <c r="F29" s="28"/>
      <c r="G29" s="28"/>
      <c r="H29" s="31"/>
      <c r="K29" s="3">
        <f t="shared" si="0"/>
        <v>0</v>
      </c>
    </row>
    <row r="30" spans="1:11" ht="40.5" customHeight="1">
      <c r="A30" s="24" t="s">
        <v>33</v>
      </c>
      <c r="B30" s="19">
        <v>357</v>
      </c>
      <c r="C30" s="20">
        <v>2.07</v>
      </c>
      <c r="D30" s="23">
        <v>0.68</v>
      </c>
      <c r="E30" s="20">
        <v>1.39</v>
      </c>
      <c r="F30" s="28"/>
      <c r="G30" s="28"/>
      <c r="H30" s="31"/>
      <c r="K30" s="3">
        <f t="shared" si="0"/>
        <v>0</v>
      </c>
    </row>
    <row r="31" spans="1:11" ht="40.5" customHeight="1">
      <c r="A31" s="24" t="s">
        <v>34</v>
      </c>
      <c r="B31" s="19">
        <v>354</v>
      </c>
      <c r="C31" s="20">
        <v>2.18</v>
      </c>
      <c r="D31" s="23">
        <v>0.8</v>
      </c>
      <c r="E31" s="20">
        <v>1.38</v>
      </c>
      <c r="F31" s="28"/>
      <c r="G31" s="28"/>
      <c r="H31" s="31"/>
      <c r="K31" s="3">
        <f t="shared" si="0"/>
        <v>0</v>
      </c>
    </row>
    <row r="32" spans="1:11" ht="40.5" customHeight="1">
      <c r="A32" s="18" t="s">
        <v>35</v>
      </c>
      <c r="B32" s="19">
        <f>B33</f>
        <v>514</v>
      </c>
      <c r="C32" s="19">
        <f>C33</f>
        <v>2.5</v>
      </c>
      <c r="D32" s="19">
        <f>D33</f>
        <v>0.5</v>
      </c>
      <c r="E32" s="19">
        <f>E33</f>
        <v>2</v>
      </c>
      <c r="F32" s="28"/>
      <c r="G32" s="28"/>
      <c r="H32" s="30"/>
      <c r="K32" s="3">
        <f t="shared" si="0"/>
        <v>0</v>
      </c>
    </row>
    <row r="33" spans="1:11" ht="40.5" customHeight="1">
      <c r="A33" s="24" t="s">
        <v>36</v>
      </c>
      <c r="B33" s="19">
        <v>514</v>
      </c>
      <c r="C33" s="20">
        <v>2.5</v>
      </c>
      <c r="D33" s="23">
        <v>0.5</v>
      </c>
      <c r="E33" s="20">
        <v>2</v>
      </c>
      <c r="F33" s="28"/>
      <c r="G33" s="28"/>
      <c r="H33" s="30"/>
      <c r="K33" s="3">
        <f t="shared" si="0"/>
        <v>0</v>
      </c>
    </row>
    <row r="34" spans="1:11" ht="40.5" customHeight="1">
      <c r="A34" s="24" t="s">
        <v>37</v>
      </c>
      <c r="B34" s="19">
        <v>416</v>
      </c>
      <c r="C34" s="20">
        <v>1.62</v>
      </c>
      <c r="D34" s="21"/>
      <c r="E34" s="20">
        <v>1.62</v>
      </c>
      <c r="F34" s="28"/>
      <c r="G34" s="28"/>
      <c r="H34" s="31"/>
      <c r="K34" s="3">
        <f t="shared" si="0"/>
        <v>0</v>
      </c>
    </row>
    <row r="35" spans="1:11" ht="40.5" customHeight="1">
      <c r="A35" s="24" t="s">
        <v>38</v>
      </c>
      <c r="B35" s="19">
        <v>534</v>
      </c>
      <c r="C35" s="20">
        <v>2.08</v>
      </c>
      <c r="D35" s="21"/>
      <c r="E35" s="20">
        <v>2.08</v>
      </c>
      <c r="F35" s="28"/>
      <c r="G35" s="28"/>
      <c r="H35" s="31"/>
      <c r="K35" s="3">
        <f t="shared" si="0"/>
        <v>0</v>
      </c>
    </row>
    <row r="36" spans="1:11" ht="40.5" customHeight="1">
      <c r="A36" s="18" t="s">
        <v>39</v>
      </c>
      <c r="B36" s="19">
        <f>B37+B38+B39</f>
        <v>705</v>
      </c>
      <c r="C36" s="19">
        <f>C37+C38+C39</f>
        <v>3.55</v>
      </c>
      <c r="D36" s="19">
        <f>D37+D38+D39</f>
        <v>0.8</v>
      </c>
      <c r="E36" s="19">
        <f>E37+E38+E39</f>
        <v>2.75</v>
      </c>
      <c r="F36" s="28"/>
      <c r="G36" s="28"/>
      <c r="H36" s="30"/>
      <c r="K36" s="3">
        <f t="shared" si="0"/>
        <v>0</v>
      </c>
    </row>
    <row r="37" spans="1:11" ht="40.5" customHeight="1">
      <c r="A37" s="24" t="s">
        <v>40</v>
      </c>
      <c r="B37" s="19">
        <v>395</v>
      </c>
      <c r="C37" s="20">
        <v>1.54</v>
      </c>
      <c r="D37" s="21"/>
      <c r="E37" s="20">
        <v>1.54</v>
      </c>
      <c r="F37" s="28"/>
      <c r="G37" s="28"/>
      <c r="H37" s="31"/>
      <c r="K37" s="3">
        <f t="shared" si="0"/>
        <v>0</v>
      </c>
    </row>
    <row r="38" spans="1:11" ht="40.5" customHeight="1">
      <c r="A38" s="24" t="s">
        <v>41</v>
      </c>
      <c r="B38" s="19">
        <v>218</v>
      </c>
      <c r="C38" s="20">
        <v>0.85</v>
      </c>
      <c r="D38" s="21"/>
      <c r="E38" s="20">
        <v>0.85</v>
      </c>
      <c r="F38" s="28"/>
      <c r="G38" s="28"/>
      <c r="H38" s="31"/>
      <c r="K38" s="3">
        <f t="shared" si="0"/>
        <v>0</v>
      </c>
    </row>
    <row r="39" spans="1:11" ht="40.5" customHeight="1">
      <c r="A39" s="24" t="s">
        <v>42</v>
      </c>
      <c r="B39" s="19">
        <v>92</v>
      </c>
      <c r="C39" s="20">
        <v>1.16</v>
      </c>
      <c r="D39" s="23">
        <v>0.8</v>
      </c>
      <c r="E39" s="20">
        <v>0.36</v>
      </c>
      <c r="F39" s="28"/>
      <c r="G39" s="28"/>
      <c r="H39" s="31"/>
      <c r="K39" s="3">
        <f t="shared" si="0"/>
        <v>0</v>
      </c>
    </row>
    <row r="40" spans="1:11" ht="40.5" customHeight="1">
      <c r="A40" s="24" t="s">
        <v>43</v>
      </c>
      <c r="B40" s="19">
        <v>647</v>
      </c>
      <c r="C40" s="20">
        <v>2.52</v>
      </c>
      <c r="D40" s="21"/>
      <c r="E40" s="20">
        <v>2.52</v>
      </c>
      <c r="F40" s="28"/>
      <c r="G40" s="28"/>
      <c r="H40" s="31"/>
      <c r="K40" s="3">
        <f t="shared" si="0"/>
        <v>0</v>
      </c>
    </row>
    <row r="41" spans="1:11" ht="40.5" customHeight="1">
      <c r="A41" s="24" t="s">
        <v>44</v>
      </c>
      <c r="B41" s="19">
        <v>899</v>
      </c>
      <c r="C41" s="20">
        <v>3.5</v>
      </c>
      <c r="D41" s="21"/>
      <c r="E41" s="20">
        <v>3.5</v>
      </c>
      <c r="F41" s="32" t="s">
        <v>45</v>
      </c>
      <c r="G41" s="28"/>
      <c r="H41" s="31"/>
      <c r="K41" s="3">
        <f t="shared" si="0"/>
        <v>0</v>
      </c>
    </row>
    <row r="42" spans="1:11" ht="40.5" customHeight="1">
      <c r="A42" s="24" t="s">
        <v>46</v>
      </c>
      <c r="B42" s="19">
        <v>3766</v>
      </c>
      <c r="C42" s="20">
        <v>4.43</v>
      </c>
      <c r="D42" s="21"/>
      <c r="E42" s="20">
        <v>4.43</v>
      </c>
      <c r="F42" s="32" t="s">
        <v>47</v>
      </c>
      <c r="G42" s="28"/>
      <c r="H42" s="31"/>
      <c r="K42" s="3">
        <f t="shared" si="0"/>
        <v>0</v>
      </c>
    </row>
    <row r="43" spans="1:11" ht="40.5" customHeight="1">
      <c r="A43" s="24" t="s">
        <v>48</v>
      </c>
      <c r="B43" s="19">
        <v>3443</v>
      </c>
      <c r="C43" s="20">
        <v>4.05</v>
      </c>
      <c r="D43" s="21"/>
      <c r="E43" s="20">
        <v>4.05</v>
      </c>
      <c r="F43" s="32" t="s">
        <v>47</v>
      </c>
      <c r="G43" s="28"/>
      <c r="H43" s="31"/>
      <c r="K43" s="3">
        <f t="shared" si="0"/>
        <v>0</v>
      </c>
    </row>
    <row r="44" spans="1:11" ht="40.5" customHeight="1">
      <c r="A44" s="18" t="s">
        <v>49</v>
      </c>
      <c r="B44" s="19">
        <f>B45+B46</f>
        <v>601</v>
      </c>
      <c r="C44" s="19">
        <f>C45+C46</f>
        <v>5.71</v>
      </c>
      <c r="D44" s="19">
        <f>D45+D46</f>
        <v>3.37</v>
      </c>
      <c r="E44" s="19">
        <f>E45+E46</f>
        <v>2.34</v>
      </c>
      <c r="F44" s="28"/>
      <c r="G44" s="28"/>
      <c r="H44" s="30"/>
      <c r="K44" s="3">
        <f t="shared" si="0"/>
        <v>0</v>
      </c>
    </row>
    <row r="45" spans="1:11" ht="40.5" customHeight="1">
      <c r="A45" s="24" t="s">
        <v>50</v>
      </c>
      <c r="B45" s="19">
        <v>326</v>
      </c>
      <c r="C45" s="20">
        <v>3.6</v>
      </c>
      <c r="D45" s="23">
        <v>2.33</v>
      </c>
      <c r="E45" s="20">
        <v>1.27</v>
      </c>
      <c r="F45" s="28"/>
      <c r="G45" s="28"/>
      <c r="H45" s="31"/>
      <c r="K45" s="3">
        <f aca="true" t="shared" si="1" ref="K45:K60">C45-E45-D45</f>
        <v>0</v>
      </c>
    </row>
    <row r="46" spans="1:11" ht="40.5" customHeight="1">
      <c r="A46" s="24" t="s">
        <v>51</v>
      </c>
      <c r="B46" s="19">
        <v>275</v>
      </c>
      <c r="C46" s="20">
        <v>2.11</v>
      </c>
      <c r="D46" s="23">
        <v>1.04</v>
      </c>
      <c r="E46" s="20">
        <v>1.07</v>
      </c>
      <c r="F46" s="28"/>
      <c r="G46" s="28"/>
      <c r="H46" s="31"/>
      <c r="K46" s="3">
        <f t="shared" si="1"/>
        <v>0</v>
      </c>
    </row>
    <row r="47" spans="1:11" ht="40.5" customHeight="1">
      <c r="A47" s="24" t="s">
        <v>52</v>
      </c>
      <c r="B47" s="19">
        <v>598</v>
      </c>
      <c r="C47" s="20">
        <v>4.12</v>
      </c>
      <c r="D47" s="23">
        <v>1.79</v>
      </c>
      <c r="E47" s="20">
        <v>2.33</v>
      </c>
      <c r="F47" s="28"/>
      <c r="G47" s="28"/>
      <c r="H47" s="31"/>
      <c r="K47" s="3">
        <f t="shared" si="1"/>
        <v>0</v>
      </c>
    </row>
    <row r="48" spans="1:11" ht="40.5" customHeight="1">
      <c r="A48" s="24" t="s">
        <v>53</v>
      </c>
      <c r="B48" s="19">
        <v>231</v>
      </c>
      <c r="C48" s="20">
        <v>1.27</v>
      </c>
      <c r="D48" s="23">
        <v>0.37</v>
      </c>
      <c r="E48" s="20">
        <v>0.9</v>
      </c>
      <c r="F48" s="28"/>
      <c r="G48" s="28"/>
      <c r="H48" s="31"/>
      <c r="K48" s="3">
        <f t="shared" si="1"/>
        <v>0</v>
      </c>
    </row>
    <row r="49" spans="1:11" ht="40.5" customHeight="1">
      <c r="A49" s="24" t="s">
        <v>54</v>
      </c>
      <c r="B49" s="19">
        <v>169</v>
      </c>
      <c r="C49" s="20">
        <v>2.08</v>
      </c>
      <c r="D49" s="23">
        <v>1.42</v>
      </c>
      <c r="E49" s="20">
        <v>0.66</v>
      </c>
      <c r="F49" s="28"/>
      <c r="G49" s="28"/>
      <c r="H49" s="31"/>
      <c r="K49" s="3">
        <f t="shared" si="1"/>
        <v>0</v>
      </c>
    </row>
    <row r="50" spans="1:11" ht="40.5" customHeight="1">
      <c r="A50" s="24" t="s">
        <v>55</v>
      </c>
      <c r="B50" s="19">
        <v>218</v>
      </c>
      <c r="C50" s="20">
        <v>2.25</v>
      </c>
      <c r="D50" s="23">
        <v>1.4</v>
      </c>
      <c r="E50" s="20">
        <v>0.85</v>
      </c>
      <c r="F50" s="28"/>
      <c r="G50" s="28"/>
      <c r="H50" s="31"/>
      <c r="K50" s="3">
        <f t="shared" si="1"/>
        <v>0</v>
      </c>
    </row>
    <row r="51" spans="1:11" ht="40.5" customHeight="1">
      <c r="A51" s="18" t="s">
        <v>56</v>
      </c>
      <c r="B51" s="19">
        <f>B52+B53+B54+B55</f>
        <v>960</v>
      </c>
      <c r="C51" s="20">
        <f>C52+C53+C54+C55</f>
        <v>8.02</v>
      </c>
      <c r="D51" s="21">
        <f>D52+D53+D54+D55</f>
        <v>4.28</v>
      </c>
      <c r="E51" s="20">
        <f>E52+E53+E54+E55</f>
        <v>3.7399999999999998</v>
      </c>
      <c r="F51" s="28"/>
      <c r="G51" s="28"/>
      <c r="H51" s="30"/>
      <c r="K51" s="3">
        <f t="shared" si="1"/>
        <v>0</v>
      </c>
    </row>
    <row r="52" spans="1:11" ht="40.5" customHeight="1" hidden="1">
      <c r="A52" s="24" t="s">
        <v>57</v>
      </c>
      <c r="B52" s="19"/>
      <c r="C52" s="20">
        <v>0</v>
      </c>
      <c r="D52" s="21"/>
      <c r="E52" s="20">
        <v>0</v>
      </c>
      <c r="F52" s="28"/>
      <c r="G52" s="28"/>
      <c r="H52" s="30"/>
      <c r="K52" s="3">
        <f t="shared" si="1"/>
        <v>0</v>
      </c>
    </row>
    <row r="53" spans="1:11" ht="40.5" customHeight="1">
      <c r="A53" s="24" t="s">
        <v>58</v>
      </c>
      <c r="B53" s="19">
        <v>244</v>
      </c>
      <c r="C53" s="20">
        <v>2.3</v>
      </c>
      <c r="D53" s="23">
        <v>1.35</v>
      </c>
      <c r="E53" s="20">
        <v>0.95</v>
      </c>
      <c r="F53" s="28"/>
      <c r="G53" s="28"/>
      <c r="H53" s="31"/>
      <c r="K53" s="3">
        <f t="shared" si="1"/>
        <v>0</v>
      </c>
    </row>
    <row r="54" spans="1:11" ht="40.5" customHeight="1">
      <c r="A54" s="24" t="s">
        <v>59</v>
      </c>
      <c r="B54" s="19">
        <v>426</v>
      </c>
      <c r="C54" s="20">
        <v>2.17</v>
      </c>
      <c r="D54" s="23">
        <v>0.51</v>
      </c>
      <c r="E54" s="20">
        <v>1.66</v>
      </c>
      <c r="F54" s="28"/>
      <c r="G54" s="28"/>
      <c r="H54" s="31"/>
      <c r="K54" s="3">
        <f t="shared" si="1"/>
        <v>0</v>
      </c>
    </row>
    <row r="55" spans="1:11" ht="40.5" customHeight="1">
      <c r="A55" s="24" t="s">
        <v>60</v>
      </c>
      <c r="B55" s="19">
        <v>290</v>
      </c>
      <c r="C55" s="20">
        <v>3.55</v>
      </c>
      <c r="D55" s="23">
        <v>2.42</v>
      </c>
      <c r="E55" s="20">
        <v>1.13</v>
      </c>
      <c r="F55" s="28"/>
      <c r="G55" s="28"/>
      <c r="H55" s="31"/>
      <c r="K55" s="3">
        <f t="shared" si="1"/>
        <v>0</v>
      </c>
    </row>
    <row r="56" spans="1:11" ht="40.5" customHeight="1">
      <c r="A56" s="24" t="s">
        <v>61</v>
      </c>
      <c r="B56" s="19">
        <v>465</v>
      </c>
      <c r="C56" s="20">
        <v>6.51</v>
      </c>
      <c r="D56" s="23">
        <v>4.7</v>
      </c>
      <c r="E56" s="20">
        <v>1.81</v>
      </c>
      <c r="F56" s="28"/>
      <c r="G56" s="28"/>
      <c r="H56" s="31"/>
      <c r="K56" s="3">
        <f t="shared" si="1"/>
        <v>0</v>
      </c>
    </row>
    <row r="57" spans="1:11" ht="40.5" customHeight="1">
      <c r="A57" s="24" t="s">
        <v>62</v>
      </c>
      <c r="B57" s="19">
        <v>259</v>
      </c>
      <c r="C57" s="20">
        <v>2.56</v>
      </c>
      <c r="D57" s="23">
        <v>1.55</v>
      </c>
      <c r="E57" s="20">
        <v>1.01</v>
      </c>
      <c r="F57" s="28"/>
      <c r="G57" s="28"/>
      <c r="H57" s="31"/>
      <c r="K57" s="3">
        <f t="shared" si="1"/>
        <v>0</v>
      </c>
    </row>
    <row r="58" spans="1:11" ht="40.5" customHeight="1">
      <c r="A58" s="24" t="s">
        <v>63</v>
      </c>
      <c r="B58" s="19">
        <v>262</v>
      </c>
      <c r="C58" s="20">
        <v>3.14</v>
      </c>
      <c r="D58" s="23">
        <v>2.12</v>
      </c>
      <c r="E58" s="20">
        <v>1.02</v>
      </c>
      <c r="F58" s="28"/>
      <c r="G58" s="28"/>
      <c r="H58" s="31"/>
      <c r="K58" s="3">
        <f t="shared" si="1"/>
        <v>0</v>
      </c>
    </row>
    <row r="59" spans="1:11" ht="40.5" customHeight="1">
      <c r="A59" s="24" t="s">
        <v>64</v>
      </c>
      <c r="B59" s="19">
        <v>1420</v>
      </c>
      <c r="C59" s="20">
        <v>3.44</v>
      </c>
      <c r="D59" s="23">
        <v>1.77</v>
      </c>
      <c r="E59" s="20">
        <v>1.67</v>
      </c>
      <c r="F59" s="32" t="s">
        <v>47</v>
      </c>
      <c r="G59" s="28"/>
      <c r="H59" s="31"/>
      <c r="K59" s="3">
        <f t="shared" si="1"/>
        <v>0</v>
      </c>
    </row>
    <row r="60" spans="1:11" ht="40.5" customHeight="1">
      <c r="A60" s="24" t="s">
        <v>65</v>
      </c>
      <c r="B60" s="19">
        <v>1088</v>
      </c>
      <c r="C60" s="20">
        <v>2.59</v>
      </c>
      <c r="D60" s="23">
        <v>1.31</v>
      </c>
      <c r="E60" s="20">
        <v>1.28</v>
      </c>
      <c r="F60" s="32" t="s">
        <v>47</v>
      </c>
      <c r="G60" s="28"/>
      <c r="H60" s="30"/>
      <c r="K60" s="3">
        <f t="shared" si="1"/>
        <v>0</v>
      </c>
    </row>
    <row r="61" spans="1:11" ht="40.5" customHeight="1">
      <c r="A61" s="24" t="s">
        <v>66</v>
      </c>
      <c r="B61" s="19">
        <v>282</v>
      </c>
      <c r="C61" s="20">
        <v>2.83</v>
      </c>
      <c r="D61" s="23">
        <v>1.73</v>
      </c>
      <c r="E61" s="20">
        <v>1.1</v>
      </c>
      <c r="F61" s="28"/>
      <c r="G61" s="28"/>
      <c r="H61" s="31"/>
      <c r="K61" s="3">
        <f aca="true" t="shared" si="2" ref="K61:K124">C61-E61-D61</f>
        <v>0</v>
      </c>
    </row>
    <row r="62" spans="1:11" ht="40.5" customHeight="1">
      <c r="A62" s="18" t="s">
        <v>67</v>
      </c>
      <c r="B62" s="19">
        <f>B63+B64+B65+B66</f>
        <v>3396</v>
      </c>
      <c r="C62" s="20">
        <f>C63+C64+C65+C66</f>
        <v>10.04</v>
      </c>
      <c r="D62" s="21">
        <f>D63+D64+D65+D66</f>
        <v>5.34</v>
      </c>
      <c r="E62" s="20">
        <f>E63+E64+E65+E66</f>
        <v>4.7</v>
      </c>
      <c r="F62" s="28"/>
      <c r="G62" s="28"/>
      <c r="H62" s="30"/>
      <c r="K62" s="3">
        <f t="shared" si="2"/>
        <v>0</v>
      </c>
    </row>
    <row r="63" spans="1:11" ht="40.5" customHeight="1" hidden="1">
      <c r="A63" s="24" t="s">
        <v>68</v>
      </c>
      <c r="B63" s="19"/>
      <c r="C63" s="20">
        <v>0</v>
      </c>
      <c r="D63" s="21"/>
      <c r="E63" s="20">
        <v>0</v>
      </c>
      <c r="F63" s="28"/>
      <c r="G63" s="28"/>
      <c r="H63" s="30"/>
      <c r="K63" s="3">
        <f t="shared" si="2"/>
        <v>0</v>
      </c>
    </row>
    <row r="64" spans="1:11" ht="40.5" customHeight="1">
      <c r="A64" s="24" t="s">
        <v>69</v>
      </c>
      <c r="B64" s="19">
        <v>259</v>
      </c>
      <c r="C64" s="20">
        <v>3.41</v>
      </c>
      <c r="D64" s="23">
        <v>2.4</v>
      </c>
      <c r="E64" s="20">
        <v>1.01</v>
      </c>
      <c r="F64" s="32" t="s">
        <v>45</v>
      </c>
      <c r="G64" s="28"/>
      <c r="H64" s="31"/>
      <c r="K64" s="3">
        <f t="shared" si="2"/>
        <v>0</v>
      </c>
    </row>
    <row r="65" spans="1:11" ht="40.5" customHeight="1">
      <c r="A65" s="24" t="s">
        <v>70</v>
      </c>
      <c r="B65" s="19">
        <v>1692</v>
      </c>
      <c r="C65" s="20">
        <v>3.13</v>
      </c>
      <c r="D65" s="23">
        <v>1.14</v>
      </c>
      <c r="E65" s="20">
        <v>1.99</v>
      </c>
      <c r="F65" s="32" t="s">
        <v>47</v>
      </c>
      <c r="G65" s="28"/>
      <c r="H65" s="31"/>
      <c r="K65" s="3">
        <f t="shared" si="2"/>
        <v>0</v>
      </c>
    </row>
    <row r="66" spans="1:11" ht="40.5" customHeight="1">
      <c r="A66" s="24" t="s">
        <v>71</v>
      </c>
      <c r="B66" s="19">
        <v>1445</v>
      </c>
      <c r="C66" s="20">
        <v>3.5</v>
      </c>
      <c r="D66" s="23">
        <v>1.8</v>
      </c>
      <c r="E66" s="20">
        <v>1.7</v>
      </c>
      <c r="F66" s="32" t="s">
        <v>47</v>
      </c>
      <c r="G66" s="28"/>
      <c r="H66" s="31"/>
      <c r="K66" s="3">
        <f t="shared" si="2"/>
        <v>0</v>
      </c>
    </row>
    <row r="67" spans="1:11" ht="40.5" customHeight="1">
      <c r="A67" s="24" t="s">
        <v>72</v>
      </c>
      <c r="B67" s="19">
        <v>2048</v>
      </c>
      <c r="C67" s="20">
        <v>3.51</v>
      </c>
      <c r="D67" s="23">
        <v>1.1</v>
      </c>
      <c r="E67" s="20">
        <v>2.41</v>
      </c>
      <c r="F67" s="32" t="s">
        <v>47</v>
      </c>
      <c r="G67" s="28"/>
      <c r="H67" s="31"/>
      <c r="K67" s="3">
        <f t="shared" si="2"/>
        <v>0</v>
      </c>
    </row>
    <row r="68" spans="1:11" ht="40.5" customHeight="1">
      <c r="A68" s="24" t="s">
        <v>73</v>
      </c>
      <c r="B68" s="19">
        <v>1309</v>
      </c>
      <c r="C68" s="20">
        <v>2.15</v>
      </c>
      <c r="D68" s="23">
        <v>0.61</v>
      </c>
      <c r="E68" s="20">
        <v>1.54</v>
      </c>
      <c r="F68" s="32" t="s">
        <v>47</v>
      </c>
      <c r="G68" s="28"/>
      <c r="H68" s="31"/>
      <c r="K68" s="3">
        <f t="shared" si="2"/>
        <v>0</v>
      </c>
    </row>
    <row r="69" spans="1:11" ht="40.5" customHeight="1">
      <c r="A69" s="24" t="s">
        <v>74</v>
      </c>
      <c r="B69" s="19">
        <v>3638</v>
      </c>
      <c r="C69" s="20">
        <v>5.48</v>
      </c>
      <c r="D69" s="23">
        <v>1.2</v>
      </c>
      <c r="E69" s="20">
        <v>4.28</v>
      </c>
      <c r="F69" s="32" t="s">
        <v>47</v>
      </c>
      <c r="G69" s="28"/>
      <c r="H69" s="31"/>
      <c r="K69" s="3">
        <f t="shared" si="2"/>
        <v>0</v>
      </c>
    </row>
    <row r="70" spans="1:11" ht="40.5" customHeight="1">
      <c r="A70" s="24" t="s">
        <v>75</v>
      </c>
      <c r="B70" s="19">
        <v>3655</v>
      </c>
      <c r="C70" s="20">
        <v>9.3</v>
      </c>
      <c r="D70" s="23">
        <v>5</v>
      </c>
      <c r="E70" s="20">
        <v>4.3</v>
      </c>
      <c r="F70" s="32" t="s">
        <v>47</v>
      </c>
      <c r="G70" s="28"/>
      <c r="H70" s="31"/>
      <c r="K70" s="3">
        <f t="shared" si="2"/>
        <v>0</v>
      </c>
    </row>
    <row r="71" spans="1:11" ht="40.5" customHeight="1">
      <c r="A71" s="18" t="s">
        <v>76</v>
      </c>
      <c r="B71" s="19">
        <f>B72+B73+B74</f>
        <v>473</v>
      </c>
      <c r="C71" s="20">
        <f>C72+C73+C74</f>
        <v>4.9</v>
      </c>
      <c r="D71" s="21">
        <f>D72+D73+D74</f>
        <v>3.06</v>
      </c>
      <c r="E71" s="20">
        <f>E72+E73+E74</f>
        <v>1.84</v>
      </c>
      <c r="F71" s="28"/>
      <c r="G71" s="28"/>
      <c r="H71" s="30"/>
      <c r="K71" s="3">
        <f t="shared" si="2"/>
        <v>0</v>
      </c>
    </row>
    <row r="72" spans="1:11" ht="40.5" customHeight="1" hidden="1">
      <c r="A72" s="24" t="s">
        <v>77</v>
      </c>
      <c r="B72" s="19"/>
      <c r="C72" s="20">
        <v>0</v>
      </c>
      <c r="D72" s="21"/>
      <c r="E72" s="20">
        <v>0</v>
      </c>
      <c r="F72" s="28"/>
      <c r="G72" s="28"/>
      <c r="H72" s="30"/>
      <c r="K72" s="3">
        <f t="shared" si="2"/>
        <v>0</v>
      </c>
    </row>
    <row r="73" spans="1:11" ht="40.5" customHeight="1">
      <c r="A73" s="24" t="s">
        <v>78</v>
      </c>
      <c r="B73" s="19">
        <v>134</v>
      </c>
      <c r="C73" s="20">
        <v>1.5</v>
      </c>
      <c r="D73" s="23">
        <v>0.98</v>
      </c>
      <c r="E73" s="20">
        <v>0.52</v>
      </c>
      <c r="F73" s="28"/>
      <c r="G73" s="28"/>
      <c r="H73" s="31"/>
      <c r="K73" s="3">
        <f t="shared" si="2"/>
        <v>0</v>
      </c>
    </row>
    <row r="74" spans="1:11" ht="40.5" customHeight="1">
      <c r="A74" s="24" t="s">
        <v>79</v>
      </c>
      <c r="B74" s="19">
        <v>339</v>
      </c>
      <c r="C74" s="20">
        <v>3.4</v>
      </c>
      <c r="D74" s="23">
        <v>2.08</v>
      </c>
      <c r="E74" s="20">
        <v>1.32</v>
      </c>
      <c r="F74" s="28"/>
      <c r="G74" s="28"/>
      <c r="H74" s="31"/>
      <c r="K74" s="3">
        <f t="shared" si="2"/>
        <v>0</v>
      </c>
    </row>
    <row r="75" spans="1:11" ht="40.5" customHeight="1">
      <c r="A75" s="24" t="s">
        <v>80</v>
      </c>
      <c r="B75" s="19">
        <v>508</v>
      </c>
      <c r="C75" s="20">
        <v>2.66</v>
      </c>
      <c r="D75" s="23">
        <v>0.68</v>
      </c>
      <c r="E75" s="20">
        <v>1.98</v>
      </c>
      <c r="F75" s="28"/>
      <c r="G75" s="28"/>
      <c r="H75" s="31"/>
      <c r="K75" s="3">
        <f t="shared" si="2"/>
        <v>0</v>
      </c>
    </row>
    <row r="76" spans="1:11" ht="40.5" customHeight="1">
      <c r="A76" s="24" t="s">
        <v>81</v>
      </c>
      <c r="B76" s="19">
        <v>627</v>
      </c>
      <c r="C76" s="20">
        <v>5.56</v>
      </c>
      <c r="D76" s="23">
        <v>3.12</v>
      </c>
      <c r="E76" s="20">
        <v>2.44</v>
      </c>
      <c r="F76" s="28"/>
      <c r="G76" s="28"/>
      <c r="H76" s="31"/>
      <c r="K76" s="3">
        <f t="shared" si="2"/>
        <v>0</v>
      </c>
    </row>
    <row r="77" spans="1:11" ht="40.5" customHeight="1">
      <c r="A77" s="24" t="s">
        <v>82</v>
      </c>
      <c r="B77" s="19">
        <v>180</v>
      </c>
      <c r="C77" s="20">
        <v>1.91</v>
      </c>
      <c r="D77" s="23">
        <v>1.21</v>
      </c>
      <c r="E77" s="20">
        <v>0.7</v>
      </c>
      <c r="F77" s="28"/>
      <c r="G77" s="28"/>
      <c r="H77" s="31"/>
      <c r="K77" s="3">
        <f t="shared" si="2"/>
        <v>0</v>
      </c>
    </row>
    <row r="78" spans="1:11" ht="40.5" customHeight="1">
      <c r="A78" s="18" t="s">
        <v>83</v>
      </c>
      <c r="B78" s="19">
        <f>B79+B80+B81</f>
        <v>509</v>
      </c>
      <c r="C78" s="20">
        <f>C79+C80+C81</f>
        <v>1.98</v>
      </c>
      <c r="D78" s="21">
        <f>D79+D80+D81</f>
        <v>0</v>
      </c>
      <c r="E78" s="20">
        <f>E79+E80+E81</f>
        <v>1.98</v>
      </c>
      <c r="F78" s="28"/>
      <c r="G78" s="28"/>
      <c r="H78" s="30"/>
      <c r="K78" s="3">
        <f t="shared" si="2"/>
        <v>0</v>
      </c>
    </row>
    <row r="79" spans="1:11" ht="40.5" customHeight="1" hidden="1">
      <c r="A79" s="24" t="s">
        <v>84</v>
      </c>
      <c r="B79" s="19"/>
      <c r="C79" s="20">
        <v>0</v>
      </c>
      <c r="D79" s="21"/>
      <c r="E79" s="20">
        <v>0</v>
      </c>
      <c r="F79" s="28"/>
      <c r="G79" s="28"/>
      <c r="H79" s="30"/>
      <c r="K79" s="3">
        <f t="shared" si="2"/>
        <v>0</v>
      </c>
    </row>
    <row r="80" spans="1:11" ht="40.5" customHeight="1">
      <c r="A80" s="24" t="s">
        <v>85</v>
      </c>
      <c r="B80" s="19">
        <v>257</v>
      </c>
      <c r="C80" s="20">
        <v>1</v>
      </c>
      <c r="D80" s="21"/>
      <c r="E80" s="20">
        <v>1</v>
      </c>
      <c r="F80" s="28"/>
      <c r="G80" s="28"/>
      <c r="H80" s="31"/>
      <c r="K80" s="3">
        <f t="shared" si="2"/>
        <v>0</v>
      </c>
    </row>
    <row r="81" spans="1:11" ht="40.5" customHeight="1">
      <c r="A81" s="24" t="s">
        <v>86</v>
      </c>
      <c r="B81" s="19">
        <v>252</v>
      </c>
      <c r="C81" s="20">
        <v>0.98</v>
      </c>
      <c r="D81" s="21"/>
      <c r="E81" s="20">
        <v>0.98</v>
      </c>
      <c r="F81" s="28"/>
      <c r="G81" s="28"/>
      <c r="H81" s="31"/>
      <c r="K81" s="3">
        <f t="shared" si="2"/>
        <v>0</v>
      </c>
    </row>
    <row r="82" spans="1:11" ht="40.5" customHeight="1">
      <c r="A82" s="24" t="s">
        <v>87</v>
      </c>
      <c r="B82" s="19">
        <v>285</v>
      </c>
      <c r="C82" s="20">
        <v>3.44</v>
      </c>
      <c r="D82" s="23">
        <v>2.33</v>
      </c>
      <c r="E82" s="20">
        <v>1.11</v>
      </c>
      <c r="F82" s="28"/>
      <c r="G82" s="28"/>
      <c r="H82" s="31"/>
      <c r="K82" s="3">
        <f t="shared" si="2"/>
        <v>0</v>
      </c>
    </row>
    <row r="83" spans="1:11" ht="40.5" customHeight="1">
      <c r="A83" s="24" t="s">
        <v>88</v>
      </c>
      <c r="B83" s="19">
        <v>1055</v>
      </c>
      <c r="C83" s="20">
        <v>6.61</v>
      </c>
      <c r="D83" s="23">
        <v>2.5</v>
      </c>
      <c r="E83" s="20">
        <v>4.109999999999999</v>
      </c>
      <c r="F83" s="28"/>
      <c r="G83" s="28"/>
      <c r="H83" s="31"/>
      <c r="K83" s="3">
        <f t="shared" si="2"/>
        <v>0</v>
      </c>
    </row>
    <row r="84" spans="1:11" ht="40.5" customHeight="1">
      <c r="A84" s="24" t="s">
        <v>89</v>
      </c>
      <c r="B84" s="19">
        <v>367</v>
      </c>
      <c r="C84" s="20">
        <v>1.43</v>
      </c>
      <c r="D84" s="21"/>
      <c r="E84" s="20">
        <v>1.4300000000000002</v>
      </c>
      <c r="F84" s="28"/>
      <c r="G84" s="28"/>
      <c r="H84" s="31"/>
      <c r="K84" s="3">
        <f t="shared" si="2"/>
        <v>-2.220446049250313E-16</v>
      </c>
    </row>
    <row r="85" spans="1:11" ht="40.5" customHeight="1">
      <c r="A85" s="18" t="s">
        <v>90</v>
      </c>
      <c r="B85" s="19">
        <f>B86+B87+B88+B89+B90</f>
        <v>403</v>
      </c>
      <c r="C85" s="20">
        <f>C86+C87+C88+C89+C90</f>
        <v>5.970000000000001</v>
      </c>
      <c r="D85" s="21">
        <f>D86+D87+D88+D89+D90</f>
        <v>4.4</v>
      </c>
      <c r="E85" s="20">
        <f>E86+E87+E88+E89+E90</f>
        <v>1.57</v>
      </c>
      <c r="F85" s="28"/>
      <c r="G85" s="28"/>
      <c r="H85" s="30"/>
      <c r="K85" s="3">
        <f t="shared" si="2"/>
        <v>0</v>
      </c>
    </row>
    <row r="86" spans="1:11" ht="40.5" customHeight="1" hidden="1">
      <c r="A86" s="24" t="s">
        <v>91</v>
      </c>
      <c r="B86" s="19"/>
      <c r="C86" s="20">
        <v>0</v>
      </c>
      <c r="D86" s="21"/>
      <c r="E86" s="20">
        <v>0</v>
      </c>
      <c r="F86" s="28"/>
      <c r="G86" s="28"/>
      <c r="H86" s="30"/>
      <c r="K86" s="3">
        <f t="shared" si="2"/>
        <v>0</v>
      </c>
    </row>
    <row r="87" spans="1:11" ht="40.5" customHeight="1">
      <c r="A87" s="24" t="s">
        <v>92</v>
      </c>
      <c r="B87" s="19">
        <v>116</v>
      </c>
      <c r="C87" s="20">
        <v>1.95</v>
      </c>
      <c r="D87" s="23">
        <v>1.5</v>
      </c>
      <c r="E87" s="20">
        <v>0.45</v>
      </c>
      <c r="F87" s="28"/>
      <c r="G87" s="28"/>
      <c r="H87" s="31"/>
      <c r="K87" s="3">
        <f t="shared" si="2"/>
        <v>0</v>
      </c>
    </row>
    <row r="88" spans="1:11" ht="40.5" customHeight="1">
      <c r="A88" s="24" t="s">
        <v>93</v>
      </c>
      <c r="B88" s="19">
        <v>77</v>
      </c>
      <c r="C88" s="20">
        <v>0.63</v>
      </c>
      <c r="D88" s="23">
        <v>0.33</v>
      </c>
      <c r="E88" s="20">
        <v>0.3</v>
      </c>
      <c r="F88" s="28"/>
      <c r="G88" s="28"/>
      <c r="H88" s="31"/>
      <c r="K88" s="3">
        <f t="shared" si="2"/>
        <v>0</v>
      </c>
    </row>
    <row r="89" spans="1:11" ht="40.5" customHeight="1">
      <c r="A89" s="24" t="s">
        <v>94</v>
      </c>
      <c r="B89" s="19">
        <v>141</v>
      </c>
      <c r="C89" s="20">
        <v>3.12</v>
      </c>
      <c r="D89" s="23">
        <v>2.57</v>
      </c>
      <c r="E89" s="20">
        <v>0.55</v>
      </c>
      <c r="F89" s="28"/>
      <c r="G89" s="28"/>
      <c r="H89" s="31"/>
      <c r="K89" s="3">
        <f t="shared" si="2"/>
        <v>0</v>
      </c>
    </row>
    <row r="90" spans="1:11" ht="40.5" customHeight="1">
      <c r="A90" s="24" t="s">
        <v>95</v>
      </c>
      <c r="B90" s="19">
        <v>69</v>
      </c>
      <c r="C90" s="20">
        <v>0.27</v>
      </c>
      <c r="D90" s="23"/>
      <c r="E90" s="20">
        <v>0.27</v>
      </c>
      <c r="F90" s="32" t="s">
        <v>45</v>
      </c>
      <c r="G90" s="28"/>
      <c r="H90" s="30"/>
      <c r="K90" s="3">
        <f t="shared" si="2"/>
        <v>0</v>
      </c>
    </row>
    <row r="91" spans="1:11" ht="40.5" customHeight="1">
      <c r="A91" s="24" t="s">
        <v>96</v>
      </c>
      <c r="B91" s="19">
        <v>359</v>
      </c>
      <c r="C91" s="20">
        <v>2.67</v>
      </c>
      <c r="D91" s="23">
        <v>1.27</v>
      </c>
      <c r="E91" s="20">
        <v>1.4</v>
      </c>
      <c r="F91" s="28"/>
      <c r="G91" s="28"/>
      <c r="H91" s="31"/>
      <c r="K91" s="3">
        <f t="shared" si="2"/>
        <v>0</v>
      </c>
    </row>
    <row r="92" spans="1:11" ht="40.5" customHeight="1">
      <c r="A92" s="24" t="s">
        <v>97</v>
      </c>
      <c r="B92" s="19"/>
      <c r="C92" s="20">
        <v>10.7</v>
      </c>
      <c r="D92" s="23">
        <v>10.7</v>
      </c>
      <c r="E92" s="20">
        <v>0</v>
      </c>
      <c r="F92" s="28"/>
      <c r="G92" s="28"/>
      <c r="H92" s="31"/>
      <c r="K92" s="3">
        <f t="shared" si="2"/>
        <v>0</v>
      </c>
    </row>
    <row r="93" spans="1:11" ht="40.5" customHeight="1">
      <c r="A93" s="24" t="s">
        <v>98</v>
      </c>
      <c r="B93" s="19">
        <v>136</v>
      </c>
      <c r="C93" s="20">
        <v>2.58</v>
      </c>
      <c r="D93" s="23">
        <v>2.05</v>
      </c>
      <c r="E93" s="20">
        <v>0.53</v>
      </c>
      <c r="F93" s="28"/>
      <c r="G93" s="28"/>
      <c r="H93" s="31"/>
      <c r="K93" s="3">
        <f t="shared" si="2"/>
        <v>0</v>
      </c>
    </row>
    <row r="94" spans="1:11" ht="40.5" customHeight="1">
      <c r="A94" s="24" t="s">
        <v>99</v>
      </c>
      <c r="B94" s="19">
        <v>1470</v>
      </c>
      <c r="C94" s="20">
        <v>1.73</v>
      </c>
      <c r="D94" s="21"/>
      <c r="E94" s="20">
        <v>1.73</v>
      </c>
      <c r="F94" s="32" t="s">
        <v>47</v>
      </c>
      <c r="G94" s="28"/>
      <c r="H94" s="31"/>
      <c r="K94" s="3">
        <f t="shared" si="2"/>
        <v>0</v>
      </c>
    </row>
    <row r="95" spans="1:11" ht="40.5" customHeight="1">
      <c r="A95" s="24" t="s">
        <v>100</v>
      </c>
      <c r="B95" s="19">
        <v>167</v>
      </c>
      <c r="C95" s="20">
        <v>0.65</v>
      </c>
      <c r="D95" s="21"/>
      <c r="E95" s="20">
        <v>0.65</v>
      </c>
      <c r="F95" s="32" t="s">
        <v>45</v>
      </c>
      <c r="G95" s="28"/>
      <c r="H95" s="30"/>
      <c r="K95" s="3">
        <f t="shared" si="2"/>
        <v>0</v>
      </c>
    </row>
    <row r="96" spans="1:11" ht="40.5" customHeight="1">
      <c r="A96" s="24" t="s">
        <v>101</v>
      </c>
      <c r="B96" s="19">
        <v>978</v>
      </c>
      <c r="C96" s="20">
        <v>1.15</v>
      </c>
      <c r="D96" s="21"/>
      <c r="E96" s="20">
        <v>1.15</v>
      </c>
      <c r="F96" s="32" t="s">
        <v>47</v>
      </c>
      <c r="G96" s="28"/>
      <c r="H96" s="30"/>
      <c r="K96" s="3">
        <f t="shared" si="2"/>
        <v>0</v>
      </c>
    </row>
    <row r="97" spans="1:11" ht="40.5" customHeight="1">
      <c r="A97" s="24" t="s">
        <v>102</v>
      </c>
      <c r="B97" s="19">
        <v>105</v>
      </c>
      <c r="C97" s="20">
        <v>0.41</v>
      </c>
      <c r="D97" s="21"/>
      <c r="E97" s="20">
        <v>0.41</v>
      </c>
      <c r="F97" s="28"/>
      <c r="G97" s="28"/>
      <c r="H97" s="31"/>
      <c r="K97" s="3">
        <f t="shared" si="2"/>
        <v>0</v>
      </c>
    </row>
    <row r="98" spans="1:11" ht="40.5" customHeight="1">
      <c r="A98" s="18" t="s">
        <v>103</v>
      </c>
      <c r="B98" s="19">
        <f>B99+B100+B101+B102</f>
        <v>3476</v>
      </c>
      <c r="C98" s="20">
        <f>C99+C100+C101+C102</f>
        <v>8.809999999999999</v>
      </c>
      <c r="D98" s="21">
        <f>D99+D100+D101+D102</f>
        <v>3.15</v>
      </c>
      <c r="E98" s="20">
        <f>E99+E100+E101+E102</f>
        <v>5.66</v>
      </c>
      <c r="F98" s="28"/>
      <c r="G98" s="28"/>
      <c r="H98" s="30"/>
      <c r="K98" s="3">
        <f t="shared" si="2"/>
        <v>0</v>
      </c>
    </row>
    <row r="99" spans="1:11" ht="40.5" customHeight="1" hidden="1">
      <c r="A99" s="24" t="s">
        <v>104</v>
      </c>
      <c r="B99" s="19"/>
      <c r="C99" s="20">
        <v>0</v>
      </c>
      <c r="D99" s="21"/>
      <c r="E99" s="20">
        <v>0</v>
      </c>
      <c r="F99" s="28"/>
      <c r="G99" s="28"/>
      <c r="H99" s="30"/>
      <c r="K99" s="3">
        <f t="shared" si="2"/>
        <v>0</v>
      </c>
    </row>
    <row r="100" spans="1:11" ht="40.5" customHeight="1">
      <c r="A100" s="24" t="s">
        <v>105</v>
      </c>
      <c r="B100" s="19">
        <v>136</v>
      </c>
      <c r="C100" s="20">
        <v>1.13</v>
      </c>
      <c r="D100" s="23">
        <v>0.6</v>
      </c>
      <c r="E100" s="20">
        <v>0.53</v>
      </c>
      <c r="F100" s="28"/>
      <c r="G100" s="28"/>
      <c r="H100" s="31"/>
      <c r="K100" s="3">
        <f t="shared" si="2"/>
        <v>0</v>
      </c>
    </row>
    <row r="101" spans="1:11" ht="40.5" customHeight="1">
      <c r="A101" s="24" t="s">
        <v>106</v>
      </c>
      <c r="B101" s="19">
        <v>442</v>
      </c>
      <c r="C101" s="20">
        <v>2.87</v>
      </c>
      <c r="D101" s="23">
        <v>1.15</v>
      </c>
      <c r="E101" s="20">
        <v>1.72</v>
      </c>
      <c r="F101" s="32" t="s">
        <v>45</v>
      </c>
      <c r="G101" s="28"/>
      <c r="H101" s="31"/>
      <c r="K101" s="3">
        <f t="shared" si="2"/>
        <v>0</v>
      </c>
    </row>
    <row r="102" spans="1:11" ht="40.5" customHeight="1">
      <c r="A102" s="24" t="s">
        <v>107</v>
      </c>
      <c r="B102" s="19">
        <v>2898</v>
      </c>
      <c r="C102" s="20">
        <v>4.81</v>
      </c>
      <c r="D102" s="23">
        <v>1.4</v>
      </c>
      <c r="E102" s="20">
        <v>3.41</v>
      </c>
      <c r="F102" s="32" t="s">
        <v>47</v>
      </c>
      <c r="G102" s="28"/>
      <c r="H102" s="31"/>
      <c r="K102" s="3">
        <f t="shared" si="2"/>
        <v>0</v>
      </c>
    </row>
    <row r="103" spans="1:11" ht="40.5" customHeight="1">
      <c r="A103" s="24" t="s">
        <v>108</v>
      </c>
      <c r="B103" s="19">
        <v>4565</v>
      </c>
      <c r="C103" s="20">
        <v>7.72</v>
      </c>
      <c r="D103" s="23">
        <v>2.35</v>
      </c>
      <c r="E103" s="20">
        <v>5.37</v>
      </c>
      <c r="F103" s="32" t="s">
        <v>47</v>
      </c>
      <c r="G103" s="28"/>
      <c r="H103" s="31"/>
      <c r="K103" s="3">
        <f t="shared" si="2"/>
        <v>0</v>
      </c>
    </row>
    <row r="104" spans="1:11" ht="40.5" customHeight="1">
      <c r="A104" s="24" t="s">
        <v>109</v>
      </c>
      <c r="B104" s="19">
        <v>686</v>
      </c>
      <c r="C104" s="20">
        <v>4.12</v>
      </c>
      <c r="D104" s="23">
        <v>1.45</v>
      </c>
      <c r="E104" s="20">
        <v>2.67</v>
      </c>
      <c r="F104" s="32" t="s">
        <v>45</v>
      </c>
      <c r="G104" s="28"/>
      <c r="H104" s="31"/>
      <c r="K104" s="3">
        <f t="shared" si="2"/>
        <v>0</v>
      </c>
    </row>
    <row r="105" spans="1:11" ht="40.5" customHeight="1">
      <c r="A105" s="24" t="s">
        <v>110</v>
      </c>
      <c r="B105" s="19">
        <v>678</v>
      </c>
      <c r="C105" s="20">
        <v>3.79</v>
      </c>
      <c r="D105" s="23">
        <v>1.15</v>
      </c>
      <c r="E105" s="20">
        <v>2.64</v>
      </c>
      <c r="F105" s="32" t="s">
        <v>45</v>
      </c>
      <c r="G105" s="28"/>
      <c r="H105" s="31"/>
      <c r="K105" s="3">
        <f t="shared" si="2"/>
        <v>0</v>
      </c>
    </row>
    <row r="106" spans="1:11" ht="40.5" customHeight="1">
      <c r="A106" s="24" t="s">
        <v>111</v>
      </c>
      <c r="B106" s="19">
        <v>4293</v>
      </c>
      <c r="C106" s="20">
        <v>7.6</v>
      </c>
      <c r="D106" s="23">
        <v>2.55</v>
      </c>
      <c r="E106" s="20">
        <v>5.05</v>
      </c>
      <c r="F106" s="32" t="s">
        <v>47</v>
      </c>
      <c r="G106" s="28"/>
      <c r="H106" s="31"/>
      <c r="K106" s="3">
        <f t="shared" si="2"/>
        <v>0</v>
      </c>
    </row>
    <row r="107" spans="1:11" ht="40.5" customHeight="1">
      <c r="A107" s="24" t="s">
        <v>112</v>
      </c>
      <c r="B107" s="19">
        <v>644</v>
      </c>
      <c r="C107" s="20">
        <v>3.86</v>
      </c>
      <c r="D107" s="23">
        <v>1.35</v>
      </c>
      <c r="E107" s="20">
        <v>2.51</v>
      </c>
      <c r="F107" s="28"/>
      <c r="G107" s="28"/>
      <c r="H107" s="31"/>
      <c r="K107" s="3">
        <f t="shared" si="2"/>
        <v>0</v>
      </c>
    </row>
    <row r="108" spans="1:11" ht="40.5" customHeight="1">
      <c r="A108" s="24" t="s">
        <v>113</v>
      </c>
      <c r="B108" s="19">
        <v>4378</v>
      </c>
      <c r="C108" s="20">
        <v>7.5</v>
      </c>
      <c r="D108" s="23">
        <v>2.35</v>
      </c>
      <c r="E108" s="20">
        <v>5.15</v>
      </c>
      <c r="F108" s="32" t="s">
        <v>47</v>
      </c>
      <c r="G108" s="28"/>
      <c r="H108" s="31"/>
      <c r="K108" s="3">
        <f t="shared" si="2"/>
        <v>0</v>
      </c>
    </row>
    <row r="109" spans="1:11" ht="40.5" customHeight="1">
      <c r="A109" s="18" t="s">
        <v>114</v>
      </c>
      <c r="B109" s="19">
        <f>B110+B111+B112</f>
        <v>411</v>
      </c>
      <c r="C109" s="20">
        <f>C110+C111+C112</f>
        <v>2.8899999999999997</v>
      </c>
      <c r="D109" s="21">
        <f>D110+D111+D112</f>
        <v>1.29</v>
      </c>
      <c r="E109" s="20">
        <f>E110+E111+E112</f>
        <v>1.5999999999999999</v>
      </c>
      <c r="F109" s="34"/>
      <c r="G109" s="28"/>
      <c r="H109" s="30"/>
      <c r="K109" s="3">
        <f t="shared" si="2"/>
        <v>0</v>
      </c>
    </row>
    <row r="110" spans="1:11" ht="40.5" customHeight="1" hidden="1">
      <c r="A110" s="24" t="s">
        <v>115</v>
      </c>
      <c r="B110" s="19"/>
      <c r="C110" s="20">
        <v>0</v>
      </c>
      <c r="D110" s="21"/>
      <c r="E110" s="20">
        <v>0</v>
      </c>
      <c r="F110" s="28"/>
      <c r="G110" s="28"/>
      <c r="H110" s="30"/>
      <c r="K110" s="3">
        <f t="shared" si="2"/>
        <v>0</v>
      </c>
    </row>
    <row r="111" spans="1:11" ht="40.5" customHeight="1">
      <c r="A111" s="24" t="s">
        <v>116</v>
      </c>
      <c r="B111" s="19">
        <v>293</v>
      </c>
      <c r="C111" s="20">
        <v>1.14</v>
      </c>
      <c r="D111" s="21"/>
      <c r="E111" s="20">
        <v>1.14</v>
      </c>
      <c r="F111" s="28"/>
      <c r="G111" s="28"/>
      <c r="H111" s="31"/>
      <c r="K111" s="3">
        <f t="shared" si="2"/>
        <v>0</v>
      </c>
    </row>
    <row r="112" spans="1:11" ht="40.5" customHeight="1">
      <c r="A112" s="24" t="s">
        <v>117</v>
      </c>
      <c r="B112" s="19">
        <v>118</v>
      </c>
      <c r="C112" s="20">
        <v>1.75</v>
      </c>
      <c r="D112" s="23">
        <v>1.29</v>
      </c>
      <c r="E112" s="20">
        <v>0.46</v>
      </c>
      <c r="F112" s="28"/>
      <c r="G112" s="28"/>
      <c r="H112" s="31"/>
      <c r="K112" s="3">
        <f t="shared" si="2"/>
        <v>0</v>
      </c>
    </row>
    <row r="113" spans="1:11" ht="40.5" customHeight="1">
      <c r="A113" s="24" t="s">
        <v>118</v>
      </c>
      <c r="B113" s="19">
        <v>257</v>
      </c>
      <c r="C113" s="20">
        <v>7.1</v>
      </c>
      <c r="D113" s="23">
        <v>6.1</v>
      </c>
      <c r="E113" s="20">
        <v>1</v>
      </c>
      <c r="F113" s="28"/>
      <c r="G113" s="28"/>
      <c r="H113" s="31"/>
      <c r="K113" s="3">
        <f t="shared" si="2"/>
        <v>0</v>
      </c>
    </row>
    <row r="114" spans="1:11" ht="40.5" customHeight="1">
      <c r="A114" s="24" t="s">
        <v>119</v>
      </c>
      <c r="B114" s="19">
        <v>123</v>
      </c>
      <c r="C114" s="20">
        <v>0.48</v>
      </c>
      <c r="D114" s="21"/>
      <c r="E114" s="20">
        <v>0.48</v>
      </c>
      <c r="F114" s="28"/>
      <c r="G114" s="28"/>
      <c r="H114" s="31"/>
      <c r="K114" s="3">
        <f t="shared" si="2"/>
        <v>0</v>
      </c>
    </row>
    <row r="115" spans="1:11" ht="40.5" customHeight="1">
      <c r="A115" s="24" t="s">
        <v>120</v>
      </c>
      <c r="B115" s="19">
        <v>69</v>
      </c>
      <c r="C115" s="20">
        <v>0.27</v>
      </c>
      <c r="D115" s="21"/>
      <c r="E115" s="20">
        <v>0.27</v>
      </c>
      <c r="F115" s="28"/>
      <c r="G115" s="28"/>
      <c r="H115" s="30"/>
      <c r="K115" s="3">
        <f t="shared" si="2"/>
        <v>0</v>
      </c>
    </row>
    <row r="116" spans="1:11" ht="40.5" customHeight="1">
      <c r="A116" s="24" t="s">
        <v>121</v>
      </c>
      <c r="B116" s="19">
        <v>77</v>
      </c>
      <c r="C116" s="20">
        <v>0.3</v>
      </c>
      <c r="D116" s="21"/>
      <c r="E116" s="20">
        <v>0.3</v>
      </c>
      <c r="F116" s="28"/>
      <c r="G116" s="28"/>
      <c r="H116" s="31"/>
      <c r="K116" s="3">
        <f t="shared" si="2"/>
        <v>0</v>
      </c>
    </row>
    <row r="117" spans="1:8" ht="40.5" customHeight="1">
      <c r="A117" s="18" t="s">
        <v>122</v>
      </c>
      <c r="B117" s="19">
        <f>B118+B119+B120+B121</f>
        <v>1492</v>
      </c>
      <c r="C117" s="20">
        <f>C118+C119+C120+C121</f>
        <v>7.050000000000001</v>
      </c>
      <c r="D117" s="21">
        <f>D118+D119+D120+D121</f>
        <v>1.24</v>
      </c>
      <c r="E117" s="20">
        <f>E118+E119+E120+E121</f>
        <v>5.809999999999999</v>
      </c>
      <c r="F117" s="34"/>
      <c r="G117" s="28"/>
      <c r="H117" s="30"/>
    </row>
    <row r="118" spans="1:11" ht="40.5" customHeight="1" hidden="1">
      <c r="A118" s="24" t="s">
        <v>123</v>
      </c>
      <c r="B118" s="19"/>
      <c r="C118" s="20">
        <v>0</v>
      </c>
      <c r="D118" s="21"/>
      <c r="E118" s="20">
        <v>0</v>
      </c>
      <c r="F118" s="28"/>
      <c r="G118" s="28"/>
      <c r="H118" s="30"/>
      <c r="K118" s="3">
        <f t="shared" si="2"/>
        <v>0</v>
      </c>
    </row>
    <row r="119" spans="1:11" ht="40.5" customHeight="1">
      <c r="A119" s="24" t="s">
        <v>124</v>
      </c>
      <c r="B119" s="19">
        <v>634</v>
      </c>
      <c r="C119" s="20">
        <v>2.47</v>
      </c>
      <c r="D119" s="21"/>
      <c r="E119" s="20">
        <v>2.4699999999999998</v>
      </c>
      <c r="F119" s="28"/>
      <c r="G119" s="28"/>
      <c r="H119" s="31"/>
      <c r="K119" s="3">
        <f t="shared" si="2"/>
        <v>4.440892098500626E-16</v>
      </c>
    </row>
    <row r="120" spans="1:11" ht="40.5" customHeight="1">
      <c r="A120" s="24" t="s">
        <v>125</v>
      </c>
      <c r="B120" s="19">
        <v>424</v>
      </c>
      <c r="C120" s="20">
        <v>1.65</v>
      </c>
      <c r="D120" s="21"/>
      <c r="E120" s="20">
        <v>1.65</v>
      </c>
      <c r="F120" s="28"/>
      <c r="G120" s="28"/>
      <c r="H120" s="31"/>
      <c r="K120" s="3">
        <f t="shared" si="2"/>
        <v>0</v>
      </c>
    </row>
    <row r="121" spans="1:11" ht="40.5" customHeight="1">
      <c r="A121" s="33" t="s">
        <v>126</v>
      </c>
      <c r="B121" s="19">
        <v>434</v>
      </c>
      <c r="C121" s="20">
        <v>2.93</v>
      </c>
      <c r="D121" s="23">
        <v>1.24</v>
      </c>
      <c r="E121" s="20">
        <v>1.69</v>
      </c>
      <c r="F121" s="28"/>
      <c r="G121" s="28"/>
      <c r="H121" s="31"/>
      <c r="K121" s="3">
        <f t="shared" si="2"/>
        <v>0</v>
      </c>
    </row>
    <row r="122" spans="1:11" ht="40.5" customHeight="1">
      <c r="A122" s="24" t="s">
        <v>127</v>
      </c>
      <c r="B122" s="19">
        <v>324</v>
      </c>
      <c r="C122" s="20">
        <v>1.67</v>
      </c>
      <c r="D122" s="23">
        <v>0.41</v>
      </c>
      <c r="E122" s="20">
        <v>1.26</v>
      </c>
      <c r="F122" s="28"/>
      <c r="G122" s="28"/>
      <c r="H122" s="31"/>
      <c r="K122" s="3">
        <f t="shared" si="2"/>
        <v>0</v>
      </c>
    </row>
    <row r="123" spans="1:11" ht="40.5" customHeight="1">
      <c r="A123" s="24" t="s">
        <v>128</v>
      </c>
      <c r="B123" s="19">
        <v>182</v>
      </c>
      <c r="C123" s="20">
        <v>0.71</v>
      </c>
      <c r="D123" s="21"/>
      <c r="E123" s="20">
        <v>0.71</v>
      </c>
      <c r="F123" s="28"/>
      <c r="G123" s="28"/>
      <c r="H123" s="31"/>
      <c r="K123" s="3">
        <f t="shared" si="2"/>
        <v>0</v>
      </c>
    </row>
    <row r="124" spans="1:11" ht="40.5" customHeight="1">
      <c r="A124" s="24" t="s">
        <v>129</v>
      </c>
      <c r="B124" s="19">
        <v>611</v>
      </c>
      <c r="C124" s="20">
        <v>2.38</v>
      </c>
      <c r="D124" s="21"/>
      <c r="E124" s="20">
        <v>2.38</v>
      </c>
      <c r="F124" s="32" t="s">
        <v>45</v>
      </c>
      <c r="G124" s="28"/>
      <c r="H124" s="31"/>
      <c r="K124" s="3">
        <f t="shared" si="2"/>
        <v>0</v>
      </c>
    </row>
    <row r="125" spans="1:11" ht="40.5" customHeight="1">
      <c r="A125" s="24" t="s">
        <v>130</v>
      </c>
      <c r="B125" s="19">
        <v>416</v>
      </c>
      <c r="C125" s="20">
        <v>1.62</v>
      </c>
      <c r="D125" s="21"/>
      <c r="E125" s="20">
        <v>1.62</v>
      </c>
      <c r="F125" s="32" t="s">
        <v>45</v>
      </c>
      <c r="G125" s="28"/>
      <c r="H125" s="31"/>
      <c r="K125" s="3">
        <f aca="true" t="shared" si="3" ref="K125:K188">C125-E125-D125</f>
        <v>0</v>
      </c>
    </row>
    <row r="126" spans="1:11" ht="40.5" customHeight="1">
      <c r="A126" s="24" t="s">
        <v>131</v>
      </c>
      <c r="B126" s="19">
        <v>401</v>
      </c>
      <c r="C126" s="20">
        <v>1.56</v>
      </c>
      <c r="D126" s="21"/>
      <c r="E126" s="20">
        <v>1.56</v>
      </c>
      <c r="F126" s="32" t="s">
        <v>45</v>
      </c>
      <c r="G126" s="28"/>
      <c r="H126" s="31"/>
      <c r="K126" s="3">
        <f t="shared" si="3"/>
        <v>0</v>
      </c>
    </row>
    <row r="127" spans="1:11" ht="40.5" customHeight="1">
      <c r="A127" s="24" t="s">
        <v>132</v>
      </c>
      <c r="B127" s="19">
        <v>526</v>
      </c>
      <c r="C127" s="20">
        <v>2.35</v>
      </c>
      <c r="D127" s="23">
        <v>0.3</v>
      </c>
      <c r="E127" s="20">
        <v>2.05</v>
      </c>
      <c r="F127" s="32" t="s">
        <v>45</v>
      </c>
      <c r="G127" s="28"/>
      <c r="H127" s="31"/>
      <c r="K127" s="3">
        <f t="shared" si="3"/>
        <v>0</v>
      </c>
    </row>
    <row r="128" spans="1:11" ht="40.5" customHeight="1">
      <c r="A128" s="24" t="s">
        <v>133</v>
      </c>
      <c r="B128" s="19">
        <v>1725</v>
      </c>
      <c r="C128" s="20">
        <v>2.03</v>
      </c>
      <c r="D128" s="21"/>
      <c r="E128" s="20">
        <v>2.03</v>
      </c>
      <c r="F128" s="32" t="s">
        <v>47</v>
      </c>
      <c r="G128" s="28"/>
      <c r="H128" s="31"/>
      <c r="K128" s="3">
        <f t="shared" si="3"/>
        <v>0</v>
      </c>
    </row>
    <row r="129" spans="1:11" ht="40.5" customHeight="1">
      <c r="A129" s="18" t="s">
        <v>134</v>
      </c>
      <c r="B129" s="19">
        <f>B130+B131+B132</f>
        <v>4096</v>
      </c>
      <c r="C129" s="20">
        <f>C130+C131+C132</f>
        <v>6.180000000000001</v>
      </c>
      <c r="D129" s="21">
        <f>D130+D131+D132</f>
        <v>0.3</v>
      </c>
      <c r="E129" s="20">
        <f>E130+E131+E132</f>
        <v>5.880000000000001</v>
      </c>
      <c r="F129" s="28"/>
      <c r="G129" s="28"/>
      <c r="H129" s="30"/>
      <c r="K129" s="3">
        <f t="shared" si="3"/>
        <v>0</v>
      </c>
    </row>
    <row r="130" spans="1:11" ht="40.5" customHeight="1" hidden="1">
      <c r="A130" s="24" t="s">
        <v>135</v>
      </c>
      <c r="B130" s="19"/>
      <c r="C130" s="20">
        <v>0</v>
      </c>
      <c r="D130" s="21"/>
      <c r="E130" s="20">
        <v>0</v>
      </c>
      <c r="F130" s="28"/>
      <c r="G130" s="28"/>
      <c r="H130" s="30"/>
      <c r="K130" s="3">
        <f t="shared" si="3"/>
        <v>0</v>
      </c>
    </row>
    <row r="131" spans="1:11" ht="40.5" customHeight="1">
      <c r="A131" s="24" t="s">
        <v>136</v>
      </c>
      <c r="B131" s="19">
        <v>3706</v>
      </c>
      <c r="C131" s="20">
        <v>4.36</v>
      </c>
      <c r="D131" s="21"/>
      <c r="E131" s="20">
        <v>4.36</v>
      </c>
      <c r="F131" s="32" t="s">
        <v>47</v>
      </c>
      <c r="G131" s="28"/>
      <c r="H131" s="31"/>
      <c r="K131" s="3">
        <f t="shared" si="3"/>
        <v>0</v>
      </c>
    </row>
    <row r="132" spans="1:11" ht="40.5" customHeight="1">
      <c r="A132" s="24" t="s">
        <v>137</v>
      </c>
      <c r="B132" s="19">
        <v>390</v>
      </c>
      <c r="C132" s="20">
        <v>1.82</v>
      </c>
      <c r="D132" s="23">
        <v>0.3</v>
      </c>
      <c r="E132" s="20">
        <v>1.52</v>
      </c>
      <c r="F132" s="32" t="s">
        <v>45</v>
      </c>
      <c r="G132" s="28"/>
      <c r="H132" s="31"/>
      <c r="K132" s="3">
        <f t="shared" si="3"/>
        <v>0</v>
      </c>
    </row>
    <row r="133" spans="1:11" ht="40.5" customHeight="1">
      <c r="A133" s="24" t="s">
        <v>138</v>
      </c>
      <c r="B133" s="19">
        <v>888</v>
      </c>
      <c r="C133" s="20">
        <v>4.16</v>
      </c>
      <c r="D133" s="23">
        <v>0.7</v>
      </c>
      <c r="E133" s="20">
        <v>3.46</v>
      </c>
      <c r="F133" s="32" t="s">
        <v>45</v>
      </c>
      <c r="G133" s="28"/>
      <c r="H133" s="31"/>
      <c r="K133" s="3">
        <f t="shared" si="3"/>
        <v>0</v>
      </c>
    </row>
    <row r="134" spans="1:11" ht="40.5" customHeight="1">
      <c r="A134" s="24" t="s">
        <v>139</v>
      </c>
      <c r="B134" s="19">
        <v>734</v>
      </c>
      <c r="C134" s="20">
        <v>2.96</v>
      </c>
      <c r="D134" s="23">
        <v>0.1</v>
      </c>
      <c r="E134" s="20">
        <v>2.86</v>
      </c>
      <c r="F134" s="32" t="s">
        <v>45</v>
      </c>
      <c r="G134" s="28"/>
      <c r="H134" s="31"/>
      <c r="K134" s="3">
        <f t="shared" si="3"/>
        <v>0</v>
      </c>
    </row>
    <row r="135" spans="1:11" ht="40.5" customHeight="1">
      <c r="A135" s="24" t="s">
        <v>140</v>
      </c>
      <c r="B135" s="19">
        <v>747</v>
      </c>
      <c r="C135" s="20">
        <v>3.21</v>
      </c>
      <c r="D135" s="23">
        <v>0.3</v>
      </c>
      <c r="E135" s="20">
        <v>2.91</v>
      </c>
      <c r="F135" s="32" t="s">
        <v>45</v>
      </c>
      <c r="G135" s="28"/>
      <c r="H135" s="31"/>
      <c r="K135" s="3">
        <f t="shared" si="3"/>
        <v>0</v>
      </c>
    </row>
    <row r="136" spans="1:11" ht="40.5" customHeight="1">
      <c r="A136" s="24" t="s">
        <v>141</v>
      </c>
      <c r="B136" s="19">
        <v>365</v>
      </c>
      <c r="C136" s="20">
        <v>1.92</v>
      </c>
      <c r="D136" s="23">
        <v>0.5</v>
      </c>
      <c r="E136" s="20">
        <v>1.42</v>
      </c>
      <c r="F136" s="32" t="s">
        <v>45</v>
      </c>
      <c r="G136" s="28"/>
      <c r="H136" s="31"/>
      <c r="K136" s="3">
        <f t="shared" si="3"/>
        <v>0</v>
      </c>
    </row>
    <row r="137" spans="1:11" ht="40.5" customHeight="1">
      <c r="A137" s="18" t="s">
        <v>142</v>
      </c>
      <c r="B137" s="19">
        <f>B138+B139+B140</f>
        <v>1557</v>
      </c>
      <c r="C137" s="20">
        <f>C138+C139+C140</f>
        <v>7.16</v>
      </c>
      <c r="D137" s="21">
        <f>D138+D139+D140</f>
        <v>1.1</v>
      </c>
      <c r="E137" s="20">
        <f>E138+E139+E140</f>
        <v>6.0600000000000005</v>
      </c>
      <c r="F137" s="28"/>
      <c r="G137" s="28"/>
      <c r="H137" s="30"/>
      <c r="K137" s="3">
        <f t="shared" si="3"/>
        <v>0</v>
      </c>
    </row>
    <row r="138" spans="1:11" ht="40.5" customHeight="1" hidden="1">
      <c r="A138" s="24" t="s">
        <v>143</v>
      </c>
      <c r="B138" s="19"/>
      <c r="C138" s="20">
        <v>0</v>
      </c>
      <c r="D138" s="21"/>
      <c r="E138" s="20">
        <v>0</v>
      </c>
      <c r="F138" s="28"/>
      <c r="G138" s="28"/>
      <c r="H138" s="30"/>
      <c r="K138" s="3">
        <f t="shared" si="3"/>
        <v>0</v>
      </c>
    </row>
    <row r="139" spans="1:11" ht="40.5" customHeight="1">
      <c r="A139" s="24" t="s">
        <v>144</v>
      </c>
      <c r="B139" s="19">
        <v>437</v>
      </c>
      <c r="C139" s="20">
        <v>2.07</v>
      </c>
      <c r="D139" s="23">
        <v>0.37</v>
      </c>
      <c r="E139" s="20">
        <v>1.7</v>
      </c>
      <c r="F139" s="32" t="s">
        <v>45</v>
      </c>
      <c r="G139" s="28"/>
      <c r="H139" s="31"/>
      <c r="K139" s="3">
        <f t="shared" si="3"/>
        <v>0</v>
      </c>
    </row>
    <row r="140" spans="1:11" ht="40.5" customHeight="1">
      <c r="A140" s="24" t="s">
        <v>145</v>
      </c>
      <c r="B140" s="19">
        <v>1120</v>
      </c>
      <c r="C140" s="20">
        <v>5.09</v>
      </c>
      <c r="D140" s="23">
        <v>0.73</v>
      </c>
      <c r="E140" s="20">
        <v>4.36</v>
      </c>
      <c r="F140" s="32" t="s">
        <v>45</v>
      </c>
      <c r="G140" s="28"/>
      <c r="H140" s="31"/>
      <c r="K140" s="3">
        <f t="shared" si="3"/>
        <v>0</v>
      </c>
    </row>
    <row r="141" spans="1:11" ht="40.5" customHeight="1">
      <c r="A141" s="24" t="s">
        <v>146</v>
      </c>
      <c r="B141" s="19">
        <v>5270</v>
      </c>
      <c r="C141" s="20">
        <v>6.92</v>
      </c>
      <c r="D141" s="23">
        <v>0.72</v>
      </c>
      <c r="E141" s="20">
        <v>6.2</v>
      </c>
      <c r="F141" s="32" t="s">
        <v>47</v>
      </c>
      <c r="G141" s="28"/>
      <c r="H141" s="31"/>
      <c r="K141" s="3">
        <f t="shared" si="3"/>
        <v>0</v>
      </c>
    </row>
    <row r="142" spans="1:11" ht="40.5" customHeight="1">
      <c r="A142" s="24" t="s">
        <v>147</v>
      </c>
      <c r="B142" s="19">
        <v>786</v>
      </c>
      <c r="C142" s="20">
        <v>3.34</v>
      </c>
      <c r="D142" s="23">
        <v>0.28</v>
      </c>
      <c r="E142" s="20">
        <v>3.06</v>
      </c>
      <c r="F142" s="32" t="s">
        <v>45</v>
      </c>
      <c r="G142" s="28"/>
      <c r="H142" s="31"/>
      <c r="K142" s="3">
        <f t="shared" si="3"/>
        <v>0</v>
      </c>
    </row>
    <row r="143" spans="1:11" ht="40.5" customHeight="1">
      <c r="A143" s="24" t="s">
        <v>148</v>
      </c>
      <c r="B143" s="19">
        <v>1117</v>
      </c>
      <c r="C143" s="20">
        <v>5.07</v>
      </c>
      <c r="D143" s="23">
        <v>0.72</v>
      </c>
      <c r="E143" s="20">
        <v>4.35</v>
      </c>
      <c r="F143" s="32" t="s">
        <v>45</v>
      </c>
      <c r="G143" s="28"/>
      <c r="H143" s="31"/>
      <c r="K143" s="3">
        <f t="shared" si="3"/>
        <v>0</v>
      </c>
    </row>
    <row r="144" spans="1:11" ht="40.5" customHeight="1">
      <c r="A144" s="24" t="s">
        <v>149</v>
      </c>
      <c r="B144" s="19">
        <v>1310</v>
      </c>
      <c r="C144" s="20">
        <v>6.27</v>
      </c>
      <c r="D144" s="23">
        <v>1.17</v>
      </c>
      <c r="E144" s="20">
        <v>5.1000000000000005</v>
      </c>
      <c r="F144" s="32" t="s">
        <v>45</v>
      </c>
      <c r="G144" s="28"/>
      <c r="H144" s="31"/>
      <c r="K144" s="3">
        <f t="shared" si="3"/>
        <v>0</v>
      </c>
    </row>
    <row r="145" spans="1:11" ht="40.5" customHeight="1">
      <c r="A145" s="24" t="s">
        <v>150</v>
      </c>
      <c r="B145" s="19">
        <v>2898</v>
      </c>
      <c r="C145" s="20">
        <v>4.08</v>
      </c>
      <c r="D145" s="23">
        <v>0.67</v>
      </c>
      <c r="E145" s="20">
        <v>3.41</v>
      </c>
      <c r="F145" s="32" t="s">
        <v>47</v>
      </c>
      <c r="G145" s="28"/>
      <c r="H145" s="31"/>
      <c r="K145" s="3">
        <f t="shared" si="3"/>
        <v>0</v>
      </c>
    </row>
    <row r="146" spans="1:11" ht="40.5" customHeight="1">
      <c r="A146" s="18" t="s">
        <v>151</v>
      </c>
      <c r="B146" s="19">
        <f>B147+B148+B149</f>
        <v>195</v>
      </c>
      <c r="C146" s="20">
        <f>C147+C148+C149</f>
        <v>2.71</v>
      </c>
      <c r="D146" s="21">
        <f>D147+D148+D149</f>
        <v>1.95</v>
      </c>
      <c r="E146" s="20">
        <f>E147+E148+E149</f>
        <v>0.76</v>
      </c>
      <c r="F146" s="28"/>
      <c r="G146" s="28"/>
      <c r="H146" s="30"/>
      <c r="K146" s="3">
        <f t="shared" si="3"/>
        <v>0</v>
      </c>
    </row>
    <row r="147" spans="1:11" ht="40.5" customHeight="1" hidden="1">
      <c r="A147" s="24" t="s">
        <v>152</v>
      </c>
      <c r="B147" s="19"/>
      <c r="C147" s="20">
        <v>0</v>
      </c>
      <c r="D147" s="21"/>
      <c r="E147" s="20">
        <v>0</v>
      </c>
      <c r="F147" s="28"/>
      <c r="G147" s="28"/>
      <c r="H147" s="30"/>
      <c r="K147" s="3">
        <f t="shared" si="3"/>
        <v>0</v>
      </c>
    </row>
    <row r="148" spans="1:11" ht="40.5" customHeight="1">
      <c r="A148" s="24" t="s">
        <v>153</v>
      </c>
      <c r="B148" s="19">
        <v>90</v>
      </c>
      <c r="C148" s="20">
        <v>2.3</v>
      </c>
      <c r="D148" s="23">
        <v>1.95</v>
      </c>
      <c r="E148" s="20">
        <v>0.35</v>
      </c>
      <c r="F148" s="28"/>
      <c r="G148" s="28"/>
      <c r="H148" s="31"/>
      <c r="K148" s="3">
        <f t="shared" si="3"/>
        <v>0</v>
      </c>
    </row>
    <row r="149" spans="1:11" ht="40.5" customHeight="1">
      <c r="A149" s="24" t="s">
        <v>154</v>
      </c>
      <c r="B149" s="19">
        <v>105</v>
      </c>
      <c r="C149" s="20">
        <v>0.41</v>
      </c>
      <c r="D149" s="23"/>
      <c r="E149" s="20">
        <v>0.41</v>
      </c>
      <c r="F149" s="28"/>
      <c r="G149" s="28"/>
      <c r="H149" s="30"/>
      <c r="K149" s="3">
        <f t="shared" si="3"/>
        <v>0</v>
      </c>
    </row>
    <row r="150" spans="1:11" ht="40.5" customHeight="1">
      <c r="A150" s="24" t="s">
        <v>155</v>
      </c>
      <c r="B150" s="19">
        <v>69</v>
      </c>
      <c r="C150" s="20">
        <v>0.85</v>
      </c>
      <c r="D150" s="23">
        <v>0.58</v>
      </c>
      <c r="E150" s="20">
        <v>0.27</v>
      </c>
      <c r="F150" s="28"/>
      <c r="G150" s="28"/>
      <c r="H150" s="30"/>
      <c r="K150" s="3">
        <f t="shared" si="3"/>
        <v>0</v>
      </c>
    </row>
    <row r="151" spans="1:11" ht="40.5" customHeight="1">
      <c r="A151" s="24" t="s">
        <v>156</v>
      </c>
      <c r="B151" s="19">
        <v>167</v>
      </c>
      <c r="C151" s="20">
        <v>1.19</v>
      </c>
      <c r="D151" s="23">
        <v>0.54</v>
      </c>
      <c r="E151" s="20">
        <v>0.65</v>
      </c>
      <c r="F151" s="28"/>
      <c r="G151" s="28"/>
      <c r="H151" s="31"/>
      <c r="K151" s="3">
        <f t="shared" si="3"/>
        <v>0</v>
      </c>
    </row>
    <row r="152" spans="1:11" ht="40.5" customHeight="1">
      <c r="A152" s="24" t="s">
        <v>157</v>
      </c>
      <c r="B152" s="19">
        <v>51</v>
      </c>
      <c r="C152" s="20">
        <v>0.85</v>
      </c>
      <c r="D152" s="23">
        <v>0.65</v>
      </c>
      <c r="E152" s="20">
        <v>0.2</v>
      </c>
      <c r="F152" s="28"/>
      <c r="G152" s="28"/>
      <c r="H152" s="30"/>
      <c r="K152" s="3">
        <f t="shared" si="3"/>
        <v>0</v>
      </c>
    </row>
    <row r="153" spans="1:11" ht="40.5" customHeight="1">
      <c r="A153" s="24" t="s">
        <v>158</v>
      </c>
      <c r="B153" s="19">
        <v>95</v>
      </c>
      <c r="C153" s="20">
        <v>0.37</v>
      </c>
      <c r="D153" s="23"/>
      <c r="E153" s="20">
        <v>0.37</v>
      </c>
      <c r="F153" s="28"/>
      <c r="G153" s="28"/>
      <c r="H153" s="31"/>
      <c r="K153" s="3">
        <f t="shared" si="3"/>
        <v>0</v>
      </c>
    </row>
    <row r="154" spans="1:11" ht="40.5" customHeight="1">
      <c r="A154" s="24" t="s">
        <v>159</v>
      </c>
      <c r="B154" s="19">
        <v>68</v>
      </c>
      <c r="C154" s="20">
        <v>0.61</v>
      </c>
      <c r="D154" s="23">
        <v>0.35</v>
      </c>
      <c r="E154" s="20">
        <v>0.26</v>
      </c>
      <c r="F154" s="28"/>
      <c r="G154" s="28"/>
      <c r="H154" s="30"/>
      <c r="K154" s="3">
        <f t="shared" si="3"/>
        <v>0</v>
      </c>
    </row>
    <row r="155" spans="1:11" ht="40.5" customHeight="1">
      <c r="A155" s="24" t="s">
        <v>160</v>
      </c>
      <c r="B155" s="19">
        <v>44</v>
      </c>
      <c r="C155" s="20">
        <v>0.17</v>
      </c>
      <c r="D155" s="23"/>
      <c r="E155" s="20">
        <v>0.17</v>
      </c>
      <c r="F155" s="28"/>
      <c r="G155" s="28"/>
      <c r="H155" s="29"/>
      <c r="K155" s="3">
        <f t="shared" si="3"/>
        <v>0</v>
      </c>
    </row>
    <row r="156" spans="1:11" ht="40.5" customHeight="1">
      <c r="A156" s="18" t="s">
        <v>161</v>
      </c>
      <c r="B156" s="19">
        <f>B157+B158+B159</f>
        <v>3510</v>
      </c>
      <c r="C156" s="20">
        <f>C157+C158+C159</f>
        <v>11.39</v>
      </c>
      <c r="D156" s="21">
        <f>D157+D158+D159</f>
        <v>5.41</v>
      </c>
      <c r="E156" s="20">
        <f>E157+E158+E159</f>
        <v>5.98</v>
      </c>
      <c r="F156" s="28"/>
      <c r="G156" s="28"/>
      <c r="H156" s="30"/>
      <c r="K156" s="3">
        <f t="shared" si="3"/>
        <v>0</v>
      </c>
    </row>
    <row r="157" spans="1:11" ht="40.5" customHeight="1" hidden="1">
      <c r="A157" s="24" t="s">
        <v>162</v>
      </c>
      <c r="B157" s="19"/>
      <c r="C157" s="20">
        <v>0</v>
      </c>
      <c r="D157" s="21"/>
      <c r="E157" s="20">
        <v>0</v>
      </c>
      <c r="F157" s="28"/>
      <c r="G157" s="28"/>
      <c r="H157" s="30"/>
      <c r="K157" s="3">
        <f t="shared" si="3"/>
        <v>0</v>
      </c>
    </row>
    <row r="158" spans="1:11" ht="40.5" customHeight="1">
      <c r="A158" s="24" t="s">
        <v>163</v>
      </c>
      <c r="B158" s="19">
        <v>2830</v>
      </c>
      <c r="C158" s="20">
        <v>5.99</v>
      </c>
      <c r="D158" s="23">
        <v>2.66</v>
      </c>
      <c r="E158" s="20">
        <v>3.33</v>
      </c>
      <c r="F158" s="32" t="s">
        <v>47</v>
      </c>
      <c r="G158" s="28"/>
      <c r="H158" s="31"/>
      <c r="K158" s="3">
        <f t="shared" si="3"/>
        <v>0</v>
      </c>
    </row>
    <row r="159" spans="1:11" ht="40.5" customHeight="1">
      <c r="A159" s="24" t="s">
        <v>164</v>
      </c>
      <c r="B159" s="19">
        <v>680</v>
      </c>
      <c r="C159" s="20">
        <v>5.4</v>
      </c>
      <c r="D159" s="23">
        <v>2.75</v>
      </c>
      <c r="E159" s="20">
        <v>2.65</v>
      </c>
      <c r="F159" s="32" t="s">
        <v>45</v>
      </c>
      <c r="G159" s="28"/>
      <c r="H159" s="31"/>
      <c r="K159" s="3">
        <f t="shared" si="3"/>
        <v>0</v>
      </c>
    </row>
    <row r="160" spans="1:11" ht="40.5" customHeight="1">
      <c r="A160" s="24" t="s">
        <v>165</v>
      </c>
      <c r="B160" s="19">
        <v>3358</v>
      </c>
      <c r="C160" s="20">
        <v>5.48</v>
      </c>
      <c r="D160" s="23">
        <v>1.53</v>
      </c>
      <c r="E160" s="20">
        <v>3.95</v>
      </c>
      <c r="F160" s="32" t="s">
        <v>47</v>
      </c>
      <c r="G160" s="28"/>
      <c r="H160" s="31"/>
      <c r="K160" s="3">
        <f t="shared" si="3"/>
        <v>0</v>
      </c>
    </row>
    <row r="161" spans="1:11" ht="40.5" customHeight="1">
      <c r="A161" s="24" t="s">
        <v>166</v>
      </c>
      <c r="B161" s="19">
        <v>3085</v>
      </c>
      <c r="C161" s="20">
        <v>4.12</v>
      </c>
      <c r="D161" s="23">
        <v>0.49</v>
      </c>
      <c r="E161" s="20">
        <v>3.63</v>
      </c>
      <c r="F161" s="32" t="s">
        <v>47</v>
      </c>
      <c r="G161" s="28"/>
      <c r="H161" s="31"/>
      <c r="K161" s="3">
        <f t="shared" si="3"/>
        <v>0</v>
      </c>
    </row>
    <row r="162" spans="1:11" ht="40.5" customHeight="1">
      <c r="A162" s="24" t="s">
        <v>167</v>
      </c>
      <c r="B162" s="19">
        <v>3927</v>
      </c>
      <c r="C162" s="20">
        <v>4.7</v>
      </c>
      <c r="D162" s="23">
        <v>0.08</v>
      </c>
      <c r="E162" s="20">
        <v>4.62</v>
      </c>
      <c r="F162" s="32" t="s">
        <v>47</v>
      </c>
      <c r="G162" s="28"/>
      <c r="H162" s="31"/>
      <c r="K162" s="3">
        <f t="shared" si="3"/>
        <v>0</v>
      </c>
    </row>
    <row r="163" spans="1:11" ht="40.5" customHeight="1">
      <c r="A163" s="18" t="s">
        <v>168</v>
      </c>
      <c r="B163" s="19">
        <f>B164+B165</f>
        <v>406</v>
      </c>
      <c r="C163" s="20">
        <f>C164+C165</f>
        <v>4.93</v>
      </c>
      <c r="D163" s="21">
        <f>D164+D165</f>
        <v>3.35</v>
      </c>
      <c r="E163" s="20">
        <f>E164+E165</f>
        <v>1.58</v>
      </c>
      <c r="F163" s="28"/>
      <c r="G163" s="28"/>
      <c r="H163" s="30"/>
      <c r="K163" s="3">
        <f t="shared" si="3"/>
        <v>0</v>
      </c>
    </row>
    <row r="164" spans="1:11" ht="40.5" customHeight="1" hidden="1">
      <c r="A164" s="24" t="s">
        <v>169</v>
      </c>
      <c r="B164" s="19"/>
      <c r="C164" s="20">
        <v>0</v>
      </c>
      <c r="D164" s="21"/>
      <c r="E164" s="20">
        <v>0</v>
      </c>
      <c r="F164" s="28"/>
      <c r="G164" s="28"/>
      <c r="H164" s="30"/>
      <c r="K164" s="3">
        <f t="shared" si="3"/>
        <v>0</v>
      </c>
    </row>
    <row r="165" spans="1:11" ht="40.5" customHeight="1">
      <c r="A165" s="24" t="s">
        <v>170</v>
      </c>
      <c r="B165" s="19">
        <v>406</v>
      </c>
      <c r="C165" s="20">
        <v>4.93</v>
      </c>
      <c r="D165" s="23">
        <v>3.35</v>
      </c>
      <c r="E165" s="20">
        <v>1.58</v>
      </c>
      <c r="F165" s="28"/>
      <c r="G165" s="28"/>
      <c r="H165" s="31"/>
      <c r="K165" s="3">
        <f t="shared" si="3"/>
        <v>0</v>
      </c>
    </row>
    <row r="166" spans="1:11" ht="40.5" customHeight="1">
      <c r="A166" s="24" t="s">
        <v>171</v>
      </c>
      <c r="B166" s="19">
        <v>483</v>
      </c>
      <c r="C166" s="20">
        <v>4.85</v>
      </c>
      <c r="D166" s="23">
        <v>2.97</v>
      </c>
      <c r="E166" s="20">
        <v>1.88</v>
      </c>
      <c r="F166" s="28"/>
      <c r="G166" s="28"/>
      <c r="H166" s="31"/>
      <c r="K166" s="3">
        <f t="shared" si="3"/>
        <v>0</v>
      </c>
    </row>
    <row r="167" spans="1:11" ht="40.5" customHeight="1">
      <c r="A167" s="24" t="s">
        <v>172</v>
      </c>
      <c r="B167" s="19">
        <v>295</v>
      </c>
      <c r="C167" s="20">
        <v>5</v>
      </c>
      <c r="D167" s="23">
        <v>3.85</v>
      </c>
      <c r="E167" s="20">
        <v>1.15</v>
      </c>
      <c r="F167" s="28"/>
      <c r="G167" s="28"/>
      <c r="H167" s="31"/>
      <c r="K167" s="3">
        <f t="shared" si="3"/>
        <v>0</v>
      </c>
    </row>
    <row r="168" spans="1:8" ht="40.5" customHeight="1">
      <c r="A168" s="18" t="s">
        <v>173</v>
      </c>
      <c r="B168" s="19">
        <f>B169+B170+B171+B172+B173+B174+B175+B176+B177+B178+B179+B180+B181+B182</f>
        <v>7225</v>
      </c>
      <c r="C168" s="20">
        <f>C169+C170+C171+C172+C173+C174+C175+C176+C177+C178+C179+C180+C181+C182</f>
        <v>9.579999999999997</v>
      </c>
      <c r="D168" s="21">
        <f>D169+D170+D171+D172+D173+D174+D175+D176+D177+D178+D179+D180+D181+D182</f>
        <v>1.08</v>
      </c>
      <c r="E168" s="20">
        <f>E169+E170+E171+E172+E173+E174+E175+E176+E177+E178+E179+E180+E181+E182</f>
        <v>8.5</v>
      </c>
      <c r="F168" s="28"/>
      <c r="G168" s="28"/>
      <c r="H168" s="30"/>
    </row>
    <row r="169" spans="1:11" ht="40.5" customHeight="1" hidden="1">
      <c r="A169" s="24" t="s">
        <v>174</v>
      </c>
      <c r="B169" s="19"/>
      <c r="C169" s="20">
        <v>0</v>
      </c>
      <c r="D169" s="21"/>
      <c r="E169" s="20">
        <v>0</v>
      </c>
      <c r="F169" s="28"/>
      <c r="G169" s="28"/>
      <c r="H169" s="30"/>
      <c r="K169" s="3">
        <f t="shared" si="3"/>
        <v>0</v>
      </c>
    </row>
    <row r="170" spans="1:11" ht="40.5" customHeight="1">
      <c r="A170" s="24" t="s">
        <v>175</v>
      </c>
      <c r="B170" s="19">
        <v>450</v>
      </c>
      <c r="C170" s="20">
        <v>0.53</v>
      </c>
      <c r="D170" s="21"/>
      <c r="E170" s="20">
        <v>0.53</v>
      </c>
      <c r="F170" s="32" t="s">
        <v>47</v>
      </c>
      <c r="G170" s="32" t="s">
        <v>176</v>
      </c>
      <c r="H170" s="30"/>
      <c r="K170" s="3">
        <f t="shared" si="3"/>
        <v>0</v>
      </c>
    </row>
    <row r="171" spans="1:11" ht="40.5" customHeight="1">
      <c r="A171" s="24" t="s">
        <v>177</v>
      </c>
      <c r="B171" s="19">
        <v>425</v>
      </c>
      <c r="C171" s="20">
        <v>0.5</v>
      </c>
      <c r="D171" s="21"/>
      <c r="E171" s="20">
        <v>0.5</v>
      </c>
      <c r="F171" s="32" t="s">
        <v>47</v>
      </c>
      <c r="G171" s="32" t="s">
        <v>176</v>
      </c>
      <c r="H171" s="30"/>
      <c r="K171" s="3">
        <f t="shared" si="3"/>
        <v>0</v>
      </c>
    </row>
    <row r="172" spans="1:11" ht="40.5" customHeight="1">
      <c r="A172" s="24" t="s">
        <v>178</v>
      </c>
      <c r="B172" s="19">
        <v>765</v>
      </c>
      <c r="C172" s="20">
        <v>1.98</v>
      </c>
      <c r="D172" s="23">
        <v>1.08</v>
      </c>
      <c r="E172" s="20">
        <v>0.9</v>
      </c>
      <c r="F172" s="32" t="s">
        <v>47</v>
      </c>
      <c r="G172" s="32" t="s">
        <v>176</v>
      </c>
      <c r="H172" s="30"/>
      <c r="K172" s="3">
        <f t="shared" si="3"/>
        <v>0</v>
      </c>
    </row>
    <row r="173" spans="1:11" ht="40.5" customHeight="1">
      <c r="A173" s="24" t="s">
        <v>179</v>
      </c>
      <c r="B173" s="19">
        <v>2278</v>
      </c>
      <c r="C173" s="20">
        <v>2.68</v>
      </c>
      <c r="D173" s="21"/>
      <c r="E173" s="20">
        <v>2.68</v>
      </c>
      <c r="F173" s="32" t="s">
        <v>47</v>
      </c>
      <c r="G173" s="32" t="s">
        <v>176</v>
      </c>
      <c r="H173" s="30"/>
      <c r="K173" s="3">
        <f t="shared" si="3"/>
        <v>0</v>
      </c>
    </row>
    <row r="174" spans="1:11" ht="40.5" customHeight="1">
      <c r="A174" s="24" t="s">
        <v>180</v>
      </c>
      <c r="B174" s="19">
        <v>850</v>
      </c>
      <c r="C174" s="20">
        <v>1</v>
      </c>
      <c r="D174" s="21"/>
      <c r="E174" s="20">
        <v>1</v>
      </c>
      <c r="F174" s="32" t="s">
        <v>47</v>
      </c>
      <c r="G174" s="32" t="s">
        <v>176</v>
      </c>
      <c r="H174" s="30"/>
      <c r="K174" s="3">
        <f t="shared" si="3"/>
        <v>0</v>
      </c>
    </row>
    <row r="175" spans="1:11" ht="40.5" customHeight="1">
      <c r="A175" s="24" t="s">
        <v>181</v>
      </c>
      <c r="B175" s="19">
        <v>850</v>
      </c>
      <c r="C175" s="20">
        <v>1</v>
      </c>
      <c r="D175" s="21"/>
      <c r="E175" s="20">
        <v>1</v>
      </c>
      <c r="F175" s="32" t="s">
        <v>47</v>
      </c>
      <c r="G175" s="32" t="s">
        <v>176</v>
      </c>
      <c r="H175" s="30"/>
      <c r="K175" s="3">
        <f t="shared" si="3"/>
        <v>0</v>
      </c>
    </row>
    <row r="176" spans="1:11" ht="40.5" customHeight="1" hidden="1">
      <c r="A176" s="24" t="s">
        <v>182</v>
      </c>
      <c r="B176" s="19"/>
      <c r="C176" s="20">
        <v>0</v>
      </c>
      <c r="D176" s="21"/>
      <c r="E176" s="20">
        <v>0</v>
      </c>
      <c r="F176" s="32" t="s">
        <v>47</v>
      </c>
      <c r="G176" s="32" t="s">
        <v>176</v>
      </c>
      <c r="H176" s="30"/>
      <c r="K176" s="3">
        <f t="shared" si="3"/>
        <v>0</v>
      </c>
    </row>
    <row r="177" spans="1:11" ht="40.5" customHeight="1">
      <c r="A177" s="24" t="s">
        <v>183</v>
      </c>
      <c r="B177" s="19">
        <v>365</v>
      </c>
      <c r="C177" s="20">
        <v>0.43</v>
      </c>
      <c r="D177" s="21"/>
      <c r="E177" s="20">
        <v>0.43</v>
      </c>
      <c r="F177" s="32" t="s">
        <v>47</v>
      </c>
      <c r="G177" s="32" t="s">
        <v>176</v>
      </c>
      <c r="H177" s="30"/>
      <c r="K177" s="3">
        <f t="shared" si="3"/>
        <v>0</v>
      </c>
    </row>
    <row r="178" spans="1:11" ht="40.5" customHeight="1">
      <c r="A178" s="24" t="s">
        <v>184</v>
      </c>
      <c r="B178" s="19">
        <v>315</v>
      </c>
      <c r="C178" s="20">
        <v>0.37</v>
      </c>
      <c r="D178" s="21"/>
      <c r="E178" s="20">
        <v>0.37</v>
      </c>
      <c r="F178" s="32" t="s">
        <v>47</v>
      </c>
      <c r="G178" s="32" t="s">
        <v>176</v>
      </c>
      <c r="H178" s="30"/>
      <c r="K178" s="3">
        <f t="shared" si="3"/>
        <v>0</v>
      </c>
    </row>
    <row r="179" spans="1:11" ht="40.5" customHeight="1">
      <c r="A179" s="24" t="s">
        <v>185</v>
      </c>
      <c r="B179" s="19">
        <v>162</v>
      </c>
      <c r="C179" s="20">
        <v>0.19</v>
      </c>
      <c r="D179" s="21"/>
      <c r="E179" s="20">
        <v>0.19</v>
      </c>
      <c r="F179" s="32" t="s">
        <v>47</v>
      </c>
      <c r="G179" s="32" t="s">
        <v>176</v>
      </c>
      <c r="H179" s="30"/>
      <c r="K179" s="3">
        <f t="shared" si="3"/>
        <v>0</v>
      </c>
    </row>
    <row r="180" spans="1:11" ht="40.5" customHeight="1">
      <c r="A180" s="24" t="s">
        <v>186</v>
      </c>
      <c r="B180" s="19">
        <v>595</v>
      </c>
      <c r="C180" s="20">
        <v>0.7</v>
      </c>
      <c r="D180" s="21"/>
      <c r="E180" s="20">
        <v>0.7</v>
      </c>
      <c r="F180" s="32" t="s">
        <v>47</v>
      </c>
      <c r="G180" s="32" t="s">
        <v>176</v>
      </c>
      <c r="H180" s="30"/>
      <c r="K180" s="3">
        <f t="shared" si="3"/>
        <v>0</v>
      </c>
    </row>
    <row r="181" spans="1:11" ht="40.5" customHeight="1">
      <c r="A181" s="24" t="s">
        <v>187</v>
      </c>
      <c r="B181" s="19">
        <v>170</v>
      </c>
      <c r="C181" s="20">
        <v>0.2</v>
      </c>
      <c r="D181" s="21"/>
      <c r="E181" s="20">
        <v>0.2</v>
      </c>
      <c r="F181" s="32" t="s">
        <v>47</v>
      </c>
      <c r="G181" s="32" t="s">
        <v>176</v>
      </c>
      <c r="H181" s="30"/>
      <c r="K181" s="3">
        <f t="shared" si="3"/>
        <v>0</v>
      </c>
    </row>
    <row r="182" spans="1:11" ht="40.5" customHeight="1" hidden="1">
      <c r="A182" s="24" t="s">
        <v>188</v>
      </c>
      <c r="B182" s="19"/>
      <c r="C182" s="20">
        <v>0</v>
      </c>
      <c r="D182" s="21"/>
      <c r="E182" s="20">
        <v>0</v>
      </c>
      <c r="F182" s="32" t="s">
        <v>47</v>
      </c>
      <c r="G182" s="32" t="s">
        <v>176</v>
      </c>
      <c r="H182" s="29"/>
      <c r="K182" s="3">
        <f t="shared" si="3"/>
        <v>0</v>
      </c>
    </row>
    <row r="183" spans="1:11" ht="40.5" customHeight="1">
      <c r="A183" s="18" t="s">
        <v>189</v>
      </c>
      <c r="B183" s="19">
        <f>B184+B185+B186+B187+B188+B189+B190+B191+B192+B193+B194+B195+B196+B197+B198+B199+B200+B201+B202</f>
        <v>3246</v>
      </c>
      <c r="C183" s="20">
        <f>C184+C185+C186+C187+C188+C189+C190+C191+C192+C193+C194+C195+C196+C197+C198+C199+C200+C201+C202</f>
        <v>3.8199999999999994</v>
      </c>
      <c r="D183" s="21">
        <f>D184+D185+D186+D187+D188+D189+D190+D191+D192+D193+D194+D195+D196+D197+D198+D199+D200+D201+D202</f>
        <v>0</v>
      </c>
      <c r="E183" s="20">
        <f>E184+E185+E186+E187+E188+E189+E190+E191+E192+E193+E194+E195+E196+E197+E198+E199+E200+E201+E202</f>
        <v>3.8199999999999994</v>
      </c>
      <c r="F183" s="28"/>
      <c r="G183" s="28"/>
      <c r="H183" s="30"/>
      <c r="K183" s="3">
        <f t="shared" si="3"/>
        <v>0</v>
      </c>
    </row>
    <row r="184" spans="1:11" ht="40.5" customHeight="1" hidden="1">
      <c r="A184" s="24" t="s">
        <v>190</v>
      </c>
      <c r="B184" s="19"/>
      <c r="C184" s="20">
        <v>0</v>
      </c>
      <c r="D184" s="21"/>
      <c r="E184" s="20">
        <v>0</v>
      </c>
      <c r="F184" s="28"/>
      <c r="G184" s="28"/>
      <c r="H184" s="30"/>
      <c r="K184" s="3">
        <f t="shared" si="3"/>
        <v>0</v>
      </c>
    </row>
    <row r="185" spans="1:11" ht="40.5" customHeight="1">
      <c r="A185" s="24" t="s">
        <v>191</v>
      </c>
      <c r="B185" s="19">
        <v>340</v>
      </c>
      <c r="C185" s="20">
        <v>0.4</v>
      </c>
      <c r="D185" s="21"/>
      <c r="E185" s="20">
        <v>0.4</v>
      </c>
      <c r="F185" s="32" t="s">
        <v>47</v>
      </c>
      <c r="G185" s="32" t="s">
        <v>176</v>
      </c>
      <c r="H185" s="30"/>
      <c r="K185" s="3">
        <f t="shared" si="3"/>
        <v>0</v>
      </c>
    </row>
    <row r="186" spans="1:11" ht="40.5" customHeight="1">
      <c r="A186" s="24" t="s">
        <v>192</v>
      </c>
      <c r="B186" s="19">
        <v>467</v>
      </c>
      <c r="C186" s="20">
        <v>0.55</v>
      </c>
      <c r="D186" s="21"/>
      <c r="E186" s="20">
        <v>0.55</v>
      </c>
      <c r="F186" s="32" t="s">
        <v>47</v>
      </c>
      <c r="G186" s="32" t="s">
        <v>176</v>
      </c>
      <c r="H186" s="30"/>
      <c r="K186" s="3">
        <f t="shared" si="3"/>
        <v>0</v>
      </c>
    </row>
    <row r="187" spans="1:11" ht="40.5" customHeight="1" hidden="1">
      <c r="A187" s="24" t="s">
        <v>193</v>
      </c>
      <c r="B187" s="19"/>
      <c r="C187" s="20">
        <v>0</v>
      </c>
      <c r="D187" s="21"/>
      <c r="E187" s="20">
        <v>0</v>
      </c>
      <c r="F187" s="32" t="s">
        <v>47</v>
      </c>
      <c r="G187" s="32" t="s">
        <v>176</v>
      </c>
      <c r="H187" s="30"/>
      <c r="K187" s="3">
        <f t="shared" si="3"/>
        <v>0</v>
      </c>
    </row>
    <row r="188" spans="1:11" ht="40.5" customHeight="1">
      <c r="A188" s="24" t="s">
        <v>194</v>
      </c>
      <c r="B188" s="19">
        <v>255</v>
      </c>
      <c r="C188" s="20">
        <v>0.3</v>
      </c>
      <c r="D188" s="21"/>
      <c r="E188" s="20">
        <v>0.3</v>
      </c>
      <c r="F188" s="32" t="s">
        <v>47</v>
      </c>
      <c r="G188" s="32" t="s">
        <v>176</v>
      </c>
      <c r="H188" s="30"/>
      <c r="K188" s="3">
        <f t="shared" si="3"/>
        <v>0</v>
      </c>
    </row>
    <row r="189" spans="1:11" ht="40.5" customHeight="1">
      <c r="A189" s="24" t="s">
        <v>195</v>
      </c>
      <c r="B189" s="19">
        <v>127</v>
      </c>
      <c r="C189" s="20">
        <v>0.15</v>
      </c>
      <c r="D189" s="21"/>
      <c r="E189" s="20">
        <v>0.15</v>
      </c>
      <c r="F189" s="32" t="s">
        <v>47</v>
      </c>
      <c r="G189" s="32" t="s">
        <v>176</v>
      </c>
      <c r="H189" s="30"/>
      <c r="K189" s="3">
        <f aca="true" t="shared" si="4" ref="K189:K221">C189-E189-D189</f>
        <v>0</v>
      </c>
    </row>
    <row r="190" spans="1:11" ht="40.5" customHeight="1" hidden="1">
      <c r="A190" s="24" t="s">
        <v>196</v>
      </c>
      <c r="B190" s="19"/>
      <c r="C190" s="20">
        <v>0</v>
      </c>
      <c r="D190" s="21"/>
      <c r="E190" s="20">
        <v>0</v>
      </c>
      <c r="F190" s="32" t="s">
        <v>47</v>
      </c>
      <c r="G190" s="32" t="s">
        <v>176</v>
      </c>
      <c r="H190" s="30"/>
      <c r="K190" s="3">
        <f t="shared" si="4"/>
        <v>0</v>
      </c>
    </row>
    <row r="191" spans="1:11" ht="40.5" customHeight="1" hidden="1">
      <c r="A191" s="24" t="s">
        <v>197</v>
      </c>
      <c r="B191" s="19"/>
      <c r="C191" s="20">
        <v>0</v>
      </c>
      <c r="D191" s="21"/>
      <c r="E191" s="20">
        <v>0</v>
      </c>
      <c r="F191" s="32" t="s">
        <v>47</v>
      </c>
      <c r="G191" s="32" t="s">
        <v>176</v>
      </c>
      <c r="H191" s="30"/>
      <c r="K191" s="3">
        <f t="shared" si="4"/>
        <v>0</v>
      </c>
    </row>
    <row r="192" spans="1:11" ht="40.5" customHeight="1">
      <c r="A192" s="24" t="s">
        <v>198</v>
      </c>
      <c r="B192" s="19">
        <v>944</v>
      </c>
      <c r="C192" s="20">
        <v>1.11</v>
      </c>
      <c r="D192" s="21"/>
      <c r="E192" s="20">
        <v>1.11</v>
      </c>
      <c r="F192" s="32" t="s">
        <v>47</v>
      </c>
      <c r="G192" s="32" t="s">
        <v>176</v>
      </c>
      <c r="H192" s="30"/>
      <c r="K192" s="3">
        <f t="shared" si="4"/>
        <v>0</v>
      </c>
    </row>
    <row r="193" spans="1:11" ht="40.5" customHeight="1" hidden="1">
      <c r="A193" s="24" t="s">
        <v>199</v>
      </c>
      <c r="B193" s="19"/>
      <c r="C193" s="20">
        <v>0</v>
      </c>
      <c r="D193" s="21"/>
      <c r="E193" s="20">
        <v>0</v>
      </c>
      <c r="F193" s="32" t="s">
        <v>47</v>
      </c>
      <c r="G193" s="32" t="s">
        <v>176</v>
      </c>
      <c r="H193" s="30"/>
      <c r="K193" s="3">
        <f t="shared" si="4"/>
        <v>0</v>
      </c>
    </row>
    <row r="194" spans="1:11" ht="40.5" customHeight="1">
      <c r="A194" s="24" t="s">
        <v>200</v>
      </c>
      <c r="B194" s="19">
        <v>212</v>
      </c>
      <c r="C194" s="20">
        <v>0.25</v>
      </c>
      <c r="D194" s="21"/>
      <c r="E194" s="20">
        <v>0.25</v>
      </c>
      <c r="F194" s="32" t="s">
        <v>47</v>
      </c>
      <c r="G194" s="32" t="s">
        <v>176</v>
      </c>
      <c r="H194" s="30"/>
      <c r="K194" s="3">
        <f t="shared" si="4"/>
        <v>0</v>
      </c>
    </row>
    <row r="195" spans="1:11" ht="40.5" customHeight="1" hidden="1">
      <c r="A195" s="24" t="s">
        <v>201</v>
      </c>
      <c r="B195" s="19"/>
      <c r="C195" s="20">
        <v>0</v>
      </c>
      <c r="D195" s="21"/>
      <c r="E195" s="20">
        <v>0</v>
      </c>
      <c r="F195" s="32" t="s">
        <v>47</v>
      </c>
      <c r="G195" s="32" t="s">
        <v>176</v>
      </c>
      <c r="H195" s="30"/>
      <c r="K195" s="3">
        <f t="shared" si="4"/>
        <v>0</v>
      </c>
    </row>
    <row r="196" spans="1:11" ht="40.5" customHeight="1">
      <c r="A196" s="24" t="s">
        <v>202</v>
      </c>
      <c r="B196" s="19">
        <v>264</v>
      </c>
      <c r="C196" s="20">
        <v>0.31</v>
      </c>
      <c r="D196" s="21"/>
      <c r="E196" s="20">
        <v>0.31</v>
      </c>
      <c r="F196" s="32" t="s">
        <v>47</v>
      </c>
      <c r="G196" s="32" t="s">
        <v>176</v>
      </c>
      <c r="H196" s="30"/>
      <c r="K196" s="3">
        <f t="shared" si="4"/>
        <v>0</v>
      </c>
    </row>
    <row r="197" spans="1:11" ht="40.5" customHeight="1" hidden="1">
      <c r="A197" s="24" t="s">
        <v>203</v>
      </c>
      <c r="B197" s="19"/>
      <c r="C197" s="20">
        <v>0</v>
      </c>
      <c r="D197" s="21"/>
      <c r="E197" s="20">
        <v>0</v>
      </c>
      <c r="F197" s="32" t="s">
        <v>47</v>
      </c>
      <c r="G197" s="32" t="s">
        <v>176</v>
      </c>
      <c r="H197" s="30"/>
      <c r="K197" s="3">
        <f t="shared" si="4"/>
        <v>0</v>
      </c>
    </row>
    <row r="198" spans="1:11" ht="40.5" customHeight="1">
      <c r="A198" s="24" t="s">
        <v>204</v>
      </c>
      <c r="B198" s="19">
        <v>416</v>
      </c>
      <c r="C198" s="20">
        <v>0.49</v>
      </c>
      <c r="D198" s="21"/>
      <c r="E198" s="20">
        <v>0.49</v>
      </c>
      <c r="F198" s="32" t="s">
        <v>47</v>
      </c>
      <c r="G198" s="32" t="s">
        <v>176</v>
      </c>
      <c r="H198" s="30"/>
      <c r="K198" s="3">
        <f t="shared" si="4"/>
        <v>0</v>
      </c>
    </row>
    <row r="199" spans="1:11" ht="40.5" customHeight="1" hidden="1">
      <c r="A199" s="24" t="s">
        <v>205</v>
      </c>
      <c r="B199" s="19"/>
      <c r="C199" s="20">
        <v>0</v>
      </c>
      <c r="D199" s="21"/>
      <c r="E199" s="20">
        <v>0</v>
      </c>
      <c r="F199" s="32" t="s">
        <v>47</v>
      </c>
      <c r="G199" s="32" t="s">
        <v>176</v>
      </c>
      <c r="H199" s="30"/>
      <c r="K199" s="3">
        <f t="shared" si="4"/>
        <v>0</v>
      </c>
    </row>
    <row r="200" spans="1:11" ht="40.5" customHeight="1" hidden="1">
      <c r="A200" s="24" t="s">
        <v>206</v>
      </c>
      <c r="B200" s="19"/>
      <c r="C200" s="20">
        <v>0</v>
      </c>
      <c r="D200" s="21"/>
      <c r="E200" s="20">
        <v>0</v>
      </c>
      <c r="F200" s="32" t="s">
        <v>47</v>
      </c>
      <c r="G200" s="32" t="s">
        <v>176</v>
      </c>
      <c r="H200" s="30"/>
      <c r="K200" s="3">
        <f t="shared" si="4"/>
        <v>0</v>
      </c>
    </row>
    <row r="201" spans="1:11" ht="40.5" customHeight="1" hidden="1">
      <c r="A201" s="24" t="s">
        <v>207</v>
      </c>
      <c r="B201" s="19"/>
      <c r="C201" s="20">
        <v>0</v>
      </c>
      <c r="D201" s="21"/>
      <c r="E201" s="20">
        <v>0</v>
      </c>
      <c r="F201" s="32" t="s">
        <v>47</v>
      </c>
      <c r="G201" s="32" t="s">
        <v>176</v>
      </c>
      <c r="H201" s="30"/>
      <c r="K201" s="3">
        <f t="shared" si="4"/>
        <v>0</v>
      </c>
    </row>
    <row r="202" spans="1:11" ht="40.5" customHeight="1">
      <c r="A202" s="24" t="s">
        <v>208</v>
      </c>
      <c r="B202" s="19">
        <v>221</v>
      </c>
      <c r="C202" s="20">
        <v>0.26</v>
      </c>
      <c r="D202" s="21"/>
      <c r="E202" s="20">
        <v>0.26</v>
      </c>
      <c r="F202" s="32" t="s">
        <v>47</v>
      </c>
      <c r="G202" s="32" t="s">
        <v>176</v>
      </c>
      <c r="H202" s="29"/>
      <c r="K202" s="3">
        <f t="shared" si="4"/>
        <v>0</v>
      </c>
    </row>
    <row r="203" spans="1:8" ht="40.5" customHeight="1">
      <c r="A203" s="18" t="s">
        <v>209</v>
      </c>
      <c r="B203" s="19">
        <f>B204+B205+B206+B207+B208+B209+B210+B211+B212+B213+B214+B215+B217+B216+B218+B219+B220+B221</f>
        <v>15729</v>
      </c>
      <c r="C203" s="20">
        <f>C204+C205+C206+C207+C208+C209+C210+C211+C212+C213+C214+C215+C217+C216+C218+C219+C220+C221</f>
        <v>27.42</v>
      </c>
      <c r="D203" s="21">
        <f>D204+D205+D206+D207+D208+D209+D210+D211+D212+D213+D214+D215+D217+D216+D218+D219+D220+D221</f>
        <v>1.88</v>
      </c>
      <c r="E203" s="20">
        <f>E204+E205+E206+E207+E208+E209+E210+E211+E212+E213+E214+E215+E217+E216+E218+E219+E220+E221</f>
        <v>25.54</v>
      </c>
      <c r="F203" s="28"/>
      <c r="G203" s="28"/>
      <c r="H203" s="30"/>
    </row>
    <row r="204" spans="1:11" ht="40.5" customHeight="1" hidden="1">
      <c r="A204" s="24" t="s">
        <v>210</v>
      </c>
      <c r="B204" s="19"/>
      <c r="C204" s="20">
        <v>0</v>
      </c>
      <c r="D204" s="21"/>
      <c r="E204" s="20">
        <v>0</v>
      </c>
      <c r="F204" s="28"/>
      <c r="G204" s="28"/>
      <c r="H204" s="30"/>
      <c r="K204" s="3">
        <f t="shared" si="4"/>
        <v>0</v>
      </c>
    </row>
    <row r="205" spans="1:11" ht="40.5" customHeight="1">
      <c r="A205" s="24" t="s">
        <v>211</v>
      </c>
      <c r="B205" s="19">
        <v>275</v>
      </c>
      <c r="C205" s="20">
        <v>1.07</v>
      </c>
      <c r="D205" s="21"/>
      <c r="E205" s="20">
        <v>1.07</v>
      </c>
      <c r="F205" s="28"/>
      <c r="G205" s="28"/>
      <c r="H205" s="31"/>
      <c r="K205" s="3">
        <f t="shared" si="4"/>
        <v>0</v>
      </c>
    </row>
    <row r="206" spans="1:11" ht="40.5" customHeight="1">
      <c r="A206" s="24" t="s">
        <v>212</v>
      </c>
      <c r="B206" s="19">
        <v>901</v>
      </c>
      <c r="C206" s="20">
        <v>1.06</v>
      </c>
      <c r="D206" s="21"/>
      <c r="E206" s="20">
        <v>1.06</v>
      </c>
      <c r="F206" s="32" t="s">
        <v>47</v>
      </c>
      <c r="G206" s="32" t="s">
        <v>176</v>
      </c>
      <c r="H206" s="30"/>
      <c r="K206" s="3">
        <f t="shared" si="4"/>
        <v>0</v>
      </c>
    </row>
    <row r="207" spans="1:11" ht="40.5" customHeight="1">
      <c r="A207" s="24" t="s">
        <v>213</v>
      </c>
      <c r="B207" s="19">
        <v>1870</v>
      </c>
      <c r="C207" s="20">
        <v>3.22</v>
      </c>
      <c r="D207" s="23">
        <v>1.02</v>
      </c>
      <c r="E207" s="20">
        <v>2.2</v>
      </c>
      <c r="F207" s="32" t="s">
        <v>47</v>
      </c>
      <c r="G207" s="32" t="s">
        <v>176</v>
      </c>
      <c r="H207" s="31"/>
      <c r="K207" s="3">
        <f t="shared" si="4"/>
        <v>0</v>
      </c>
    </row>
    <row r="208" spans="1:11" ht="40.5" customHeight="1">
      <c r="A208" s="24" t="s">
        <v>214</v>
      </c>
      <c r="B208" s="19">
        <v>426</v>
      </c>
      <c r="C208" s="20">
        <v>1.66</v>
      </c>
      <c r="D208" s="21"/>
      <c r="E208" s="20">
        <v>1.66</v>
      </c>
      <c r="F208" s="28"/>
      <c r="G208" s="28"/>
      <c r="H208" s="31"/>
      <c r="K208" s="3">
        <f t="shared" si="4"/>
        <v>0</v>
      </c>
    </row>
    <row r="209" spans="1:11" ht="40.5" customHeight="1">
      <c r="A209" s="24" t="s">
        <v>215</v>
      </c>
      <c r="B209" s="19">
        <v>514</v>
      </c>
      <c r="C209" s="20">
        <v>2</v>
      </c>
      <c r="D209" s="21"/>
      <c r="E209" s="20">
        <v>2</v>
      </c>
      <c r="F209" s="28"/>
      <c r="G209" s="28"/>
      <c r="H209" s="31"/>
      <c r="K209" s="3">
        <f t="shared" si="4"/>
        <v>0</v>
      </c>
    </row>
    <row r="210" spans="1:11" ht="40.5" customHeight="1">
      <c r="A210" s="24" t="s">
        <v>216</v>
      </c>
      <c r="B210" s="19">
        <v>488</v>
      </c>
      <c r="C210" s="20">
        <v>1.9</v>
      </c>
      <c r="D210" s="21"/>
      <c r="E210" s="20">
        <v>1.9</v>
      </c>
      <c r="F210" s="28"/>
      <c r="G210" s="28"/>
      <c r="H210" s="31"/>
      <c r="K210" s="3">
        <f t="shared" si="4"/>
        <v>0</v>
      </c>
    </row>
    <row r="211" spans="1:11" ht="40.5" customHeight="1">
      <c r="A211" s="24" t="s">
        <v>217</v>
      </c>
      <c r="B211" s="19">
        <v>413</v>
      </c>
      <c r="C211" s="20">
        <v>1.61</v>
      </c>
      <c r="D211" s="21"/>
      <c r="E211" s="20">
        <v>1.61</v>
      </c>
      <c r="F211" s="28"/>
      <c r="G211" s="28"/>
      <c r="H211" s="31"/>
      <c r="K211" s="3">
        <f t="shared" si="4"/>
        <v>0</v>
      </c>
    </row>
    <row r="212" spans="1:11" ht="40.5" customHeight="1">
      <c r="A212" s="24" t="s">
        <v>218</v>
      </c>
      <c r="B212" s="19">
        <v>1114</v>
      </c>
      <c r="C212" s="20">
        <v>1.31</v>
      </c>
      <c r="D212" s="21"/>
      <c r="E212" s="20">
        <v>1.31</v>
      </c>
      <c r="F212" s="32" t="s">
        <v>47</v>
      </c>
      <c r="G212" s="32" t="s">
        <v>176</v>
      </c>
      <c r="H212" s="30"/>
      <c r="K212" s="3">
        <f t="shared" si="4"/>
        <v>0</v>
      </c>
    </row>
    <row r="213" spans="1:11" ht="40.5" customHeight="1">
      <c r="A213" s="24" t="s">
        <v>219</v>
      </c>
      <c r="B213" s="19">
        <v>978</v>
      </c>
      <c r="C213" s="20">
        <v>1.15</v>
      </c>
      <c r="D213" s="21"/>
      <c r="E213" s="20">
        <v>1.15</v>
      </c>
      <c r="F213" s="32" t="s">
        <v>47</v>
      </c>
      <c r="G213" s="32" t="s">
        <v>176</v>
      </c>
      <c r="H213" s="30"/>
      <c r="K213" s="3">
        <f t="shared" si="4"/>
        <v>0</v>
      </c>
    </row>
    <row r="214" spans="1:11" ht="40.5" customHeight="1">
      <c r="A214" s="24" t="s">
        <v>220</v>
      </c>
      <c r="B214" s="19">
        <v>756</v>
      </c>
      <c r="C214" s="20">
        <v>0.89</v>
      </c>
      <c r="D214" s="21"/>
      <c r="E214" s="20">
        <v>0.89</v>
      </c>
      <c r="F214" s="32" t="s">
        <v>47</v>
      </c>
      <c r="G214" s="32" t="s">
        <v>176</v>
      </c>
      <c r="H214" s="30"/>
      <c r="K214" s="3">
        <f t="shared" si="4"/>
        <v>0</v>
      </c>
    </row>
    <row r="215" spans="1:11" ht="40.5" customHeight="1">
      <c r="A215" s="24" t="s">
        <v>221</v>
      </c>
      <c r="B215" s="19">
        <v>1318</v>
      </c>
      <c r="C215" s="20">
        <v>1.55</v>
      </c>
      <c r="D215" s="21"/>
      <c r="E215" s="20">
        <v>1.55</v>
      </c>
      <c r="F215" s="32" t="s">
        <v>47</v>
      </c>
      <c r="G215" s="32" t="s">
        <v>176</v>
      </c>
      <c r="H215" s="30"/>
      <c r="K215" s="3">
        <f t="shared" si="4"/>
        <v>0</v>
      </c>
    </row>
    <row r="216" spans="1:11" ht="40.5" customHeight="1">
      <c r="A216" s="24" t="s">
        <v>222</v>
      </c>
      <c r="B216" s="19">
        <v>1708</v>
      </c>
      <c r="C216" s="20">
        <v>2.01</v>
      </c>
      <c r="D216" s="21"/>
      <c r="E216" s="20">
        <v>2.01</v>
      </c>
      <c r="F216" s="32" t="s">
        <v>47</v>
      </c>
      <c r="G216" s="32" t="s">
        <v>176</v>
      </c>
      <c r="H216" s="30"/>
      <c r="K216" s="3">
        <f t="shared" si="4"/>
        <v>0</v>
      </c>
    </row>
    <row r="217" spans="1:11" ht="40.5" customHeight="1">
      <c r="A217" s="24" t="s">
        <v>223</v>
      </c>
      <c r="B217" s="19">
        <v>472</v>
      </c>
      <c r="C217" s="20">
        <v>2.7</v>
      </c>
      <c r="D217" s="23">
        <v>0.86</v>
      </c>
      <c r="E217" s="20">
        <v>1.84</v>
      </c>
      <c r="F217" s="28"/>
      <c r="G217" s="28"/>
      <c r="H217" s="31"/>
      <c r="K217" s="3">
        <f t="shared" si="4"/>
        <v>0</v>
      </c>
    </row>
    <row r="218" spans="1:11" ht="40.5" customHeight="1">
      <c r="A218" s="24" t="s">
        <v>224</v>
      </c>
      <c r="B218" s="19">
        <v>1156</v>
      </c>
      <c r="C218" s="20">
        <v>1.36</v>
      </c>
      <c r="D218" s="21"/>
      <c r="E218" s="20">
        <v>1.36</v>
      </c>
      <c r="F218" s="32" t="s">
        <v>47</v>
      </c>
      <c r="G218" s="32" t="s">
        <v>176</v>
      </c>
      <c r="H218" s="30"/>
      <c r="K218" s="3">
        <f t="shared" si="4"/>
        <v>0</v>
      </c>
    </row>
    <row r="219" spans="1:11" ht="40.5" customHeight="1">
      <c r="A219" s="24" t="s">
        <v>225</v>
      </c>
      <c r="B219" s="19">
        <v>1156</v>
      </c>
      <c r="C219" s="20">
        <v>1.36</v>
      </c>
      <c r="D219" s="21"/>
      <c r="E219" s="20">
        <v>1.36</v>
      </c>
      <c r="F219" s="32" t="s">
        <v>47</v>
      </c>
      <c r="G219" s="32" t="s">
        <v>176</v>
      </c>
      <c r="H219" s="30"/>
      <c r="K219" s="3">
        <f t="shared" si="4"/>
        <v>0</v>
      </c>
    </row>
    <row r="220" spans="1:11" ht="40.5" customHeight="1">
      <c r="A220" s="24" t="s">
        <v>226</v>
      </c>
      <c r="B220" s="19">
        <v>1028</v>
      </c>
      <c r="C220" s="20">
        <v>1.21</v>
      </c>
      <c r="D220" s="21"/>
      <c r="E220" s="20">
        <v>1.21</v>
      </c>
      <c r="F220" s="32" t="s">
        <v>47</v>
      </c>
      <c r="G220" s="32" t="s">
        <v>176</v>
      </c>
      <c r="H220" s="30"/>
      <c r="K220" s="3">
        <f t="shared" si="4"/>
        <v>0</v>
      </c>
    </row>
    <row r="221" spans="1:11" ht="40.5" customHeight="1">
      <c r="A221" s="24" t="s">
        <v>227</v>
      </c>
      <c r="B221" s="19">
        <v>1156</v>
      </c>
      <c r="C221" s="20">
        <v>1.36</v>
      </c>
      <c r="D221" s="21"/>
      <c r="E221" s="20">
        <v>1.36</v>
      </c>
      <c r="F221" s="32" t="s">
        <v>47</v>
      </c>
      <c r="G221" s="32" t="s">
        <v>176</v>
      </c>
      <c r="H221" s="30"/>
      <c r="K221" s="3">
        <f t="shared" si="4"/>
        <v>0</v>
      </c>
    </row>
    <row r="222" spans="1:7" ht="19.5" customHeight="1">
      <c r="A222" s="35"/>
      <c r="B222" s="36"/>
      <c r="C222" s="37"/>
      <c r="D222" s="38"/>
      <c r="E222" s="37"/>
      <c r="F222" s="36"/>
      <c r="G222" s="36"/>
    </row>
    <row r="223" spans="1:7" ht="15.75">
      <c r="A223" s="39"/>
      <c r="B223" s="40"/>
      <c r="C223" s="41"/>
      <c r="D223" s="42"/>
      <c r="E223" s="41"/>
      <c r="F223" s="39"/>
      <c r="G223" s="39"/>
    </row>
    <row r="224" spans="1:7" ht="15.75">
      <c r="A224" s="39"/>
      <c r="B224" s="40"/>
      <c r="C224" s="41"/>
      <c r="D224" s="42"/>
      <c r="E224" s="41"/>
      <c r="F224" s="39"/>
      <c r="G224" s="39"/>
    </row>
    <row r="225" spans="1:7" ht="15.75">
      <c r="A225" s="39"/>
      <c r="B225" s="40"/>
      <c r="C225" s="41"/>
      <c r="D225" s="42"/>
      <c r="E225" s="41"/>
      <c r="F225" s="39"/>
      <c r="G225" s="39"/>
    </row>
    <row r="226" spans="1:7" ht="15.75">
      <c r="A226" s="39"/>
      <c r="B226" s="40"/>
      <c r="C226" s="41"/>
      <c r="D226" s="42"/>
      <c r="E226" s="41"/>
      <c r="F226" s="39"/>
      <c r="G226" s="39"/>
    </row>
    <row r="227" spans="1:7" ht="15.75">
      <c r="A227" s="43"/>
      <c r="B227" s="44"/>
      <c r="C227" s="45"/>
      <c r="D227" s="46"/>
      <c r="E227" s="45"/>
      <c r="F227" s="43"/>
      <c r="G227" s="43"/>
    </row>
    <row r="228" spans="1:7" ht="15.75">
      <c r="A228" s="43"/>
      <c r="B228" s="44"/>
      <c r="C228" s="45"/>
      <c r="D228" s="46"/>
      <c r="E228" s="45"/>
      <c r="F228" s="43"/>
      <c r="G228" s="43"/>
    </row>
    <row r="229" spans="1:7" ht="15.75">
      <c r="A229" s="43"/>
      <c r="B229" s="44"/>
      <c r="C229" s="45"/>
      <c r="D229" s="46"/>
      <c r="E229" s="45"/>
      <c r="F229" s="43"/>
      <c r="G229" s="43"/>
    </row>
    <row r="230" spans="1:7" ht="15.75">
      <c r="A230" s="43"/>
      <c r="B230" s="44"/>
      <c r="C230" s="45"/>
      <c r="D230" s="46"/>
      <c r="E230" s="45"/>
      <c r="F230" s="43"/>
      <c r="G230" s="43"/>
    </row>
    <row r="231" spans="1:7" ht="15.75">
      <c r="A231" s="43"/>
      <c r="B231" s="44"/>
      <c r="C231" s="45"/>
      <c r="D231" s="46"/>
      <c r="E231" s="45"/>
      <c r="F231" s="43"/>
      <c r="G231" s="43"/>
    </row>
    <row r="232" spans="1:7" ht="15.75">
      <c r="A232" s="43"/>
      <c r="B232" s="44"/>
      <c r="C232" s="45"/>
      <c r="D232" s="46"/>
      <c r="E232" s="45"/>
      <c r="F232" s="43"/>
      <c r="G232" s="43"/>
    </row>
    <row r="233" spans="1:7" ht="15.75">
      <c r="A233" s="43"/>
      <c r="B233" s="44"/>
      <c r="C233" s="45"/>
      <c r="D233" s="46"/>
      <c r="E233" s="45"/>
      <c r="F233" s="43"/>
      <c r="G233" s="43"/>
    </row>
    <row r="234" spans="1:7" ht="15.75">
      <c r="A234" s="43"/>
      <c r="B234" s="44"/>
      <c r="C234" s="45"/>
      <c r="D234" s="46"/>
      <c r="E234" s="45"/>
      <c r="F234" s="43"/>
      <c r="G234" s="43"/>
    </row>
    <row r="235" spans="1:7" ht="15.75">
      <c r="A235" s="43"/>
      <c r="B235" s="44"/>
      <c r="C235" s="45"/>
      <c r="D235" s="46"/>
      <c r="E235" s="45"/>
      <c r="F235" s="43"/>
      <c r="G235" s="43"/>
    </row>
    <row r="236" spans="1:7" ht="15.75">
      <c r="A236" s="43"/>
      <c r="B236" s="44"/>
      <c r="C236" s="45"/>
      <c r="D236" s="46"/>
      <c r="E236" s="45"/>
      <c r="F236" s="43"/>
      <c r="G236" s="43"/>
    </row>
    <row r="237" spans="1:7" ht="15.75">
      <c r="A237" s="43"/>
      <c r="B237" s="44"/>
      <c r="C237" s="45"/>
      <c r="D237" s="46"/>
      <c r="E237" s="45"/>
      <c r="F237" s="43"/>
      <c r="G237" s="43"/>
    </row>
  </sheetData>
  <sheetProtection/>
  <autoFilter ref="A5:H221"/>
  <mergeCells count="8">
    <mergeCell ref="A2:H2"/>
    <mergeCell ref="G3:H3"/>
    <mergeCell ref="C4:E4"/>
    <mergeCell ref="A4:A5"/>
    <mergeCell ref="B4:B5"/>
    <mergeCell ref="F4:F5"/>
    <mergeCell ref="G4:G5"/>
    <mergeCell ref="H4:H5"/>
  </mergeCells>
  <printOptions horizontalCentered="1"/>
  <pageMargins left="0.5506944444444445" right="0.19652777777777777" top="0.5118055555555555" bottom="0.66875" header="0.3145833333333333" footer="0.5902777777777778"/>
  <pageSetup firstPageNumber="7" useFirstPageNumber="1" fitToHeight="0" horizontalDpi="600" verticalDpi="600" orientation="landscape" paperSize="9" scale="63" r:id="rId1"/>
  <headerFooter>
    <oddFooter>&amp;L厅领导：                                           &amp;C处领导：                         复核：&amp;R制表：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2019-11-21T12:26:50Z</cp:lastPrinted>
  <dcterms:created xsi:type="dcterms:W3CDTF">2016-09-17T04:40:53Z</dcterms:created>
  <dcterms:modified xsi:type="dcterms:W3CDTF">2021-01-06T07:06:54Z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